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19170" windowHeight="4575" activeTab="0"/>
  </bookViews>
  <sheets>
    <sheet name="Times" sheetId="1" r:id="rId1"/>
    <sheet name="Points" sheetId="2" r:id="rId2"/>
  </sheets>
  <definedNames/>
  <calcPr fullCalcOnLoad="1"/>
</workbook>
</file>

<file path=xl/sharedStrings.xml><?xml version="1.0" encoding="utf-8"?>
<sst xmlns="http://schemas.openxmlformats.org/spreadsheetml/2006/main" count="556" uniqueCount="129">
  <si>
    <t>Run 1</t>
  </si>
  <si>
    <t>Run 2</t>
  </si>
  <si>
    <t>Run 3</t>
  </si>
  <si>
    <t>Fastest</t>
  </si>
  <si>
    <t>Class</t>
  </si>
  <si>
    <t>Driver</t>
  </si>
  <si>
    <t>Round</t>
  </si>
  <si>
    <t>OPEN</t>
  </si>
  <si>
    <t>OVERALL</t>
  </si>
  <si>
    <t>Lap times</t>
  </si>
  <si>
    <t>CLASS</t>
  </si>
  <si>
    <t>DRIVER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</si>
  <si>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</si>
  <si>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</si>
  <si>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</si>
  <si>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</si>
  <si>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</si>
  <si>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</si>
  <si>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</si>
  <si>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</si>
  <si>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TOTAL</t>
  </si>
  <si>
    <t>Placing</t>
  </si>
  <si>
    <t>Points</t>
  </si>
  <si>
    <t>Results</t>
  </si>
  <si>
    <t>CAR</t>
  </si>
  <si>
    <t>OUTRIGHT POINTS</t>
  </si>
  <si>
    <t>O  M  S</t>
  </si>
  <si>
    <t>STD</t>
  </si>
  <si>
    <t>MOD</t>
  </si>
  <si>
    <t>CLASS POINTS</t>
  </si>
  <si>
    <t>PLACE</t>
  </si>
  <si>
    <t>SANDOWN</t>
  </si>
  <si>
    <t>Sandown 10 August 2003</t>
  </si>
  <si>
    <t>Andrew Hardeman</t>
  </si>
  <si>
    <t>Matt King</t>
  </si>
  <si>
    <t>Sam Gumina</t>
  </si>
  <si>
    <t>Steve Woolmer</t>
  </si>
  <si>
    <t>Sebastian Lentini</t>
  </si>
  <si>
    <t>7</t>
  </si>
  <si>
    <t>10</t>
  </si>
  <si>
    <t>8</t>
  </si>
  <si>
    <t>O</t>
  </si>
  <si>
    <t>M</t>
  </si>
  <si>
    <t>1</t>
  </si>
  <si>
    <t>2</t>
  </si>
  <si>
    <t>NB8A Turbo</t>
  </si>
  <si>
    <t>NA6A</t>
  </si>
  <si>
    <t>NB8A</t>
  </si>
  <si>
    <t>P.I.</t>
  </si>
  <si>
    <t>WINTON</t>
  </si>
  <si>
    <t>Phillip Island 4 October 2003</t>
  </si>
  <si>
    <t>Winton 11 October 2003</t>
  </si>
  <si>
    <t>Ian Nichols</t>
  </si>
  <si>
    <t>James Sanderson</t>
  </si>
  <si>
    <t>S</t>
  </si>
  <si>
    <t>WAKEFIELD</t>
  </si>
  <si>
    <t>MORWELL</t>
  </si>
  <si>
    <t>-</t>
  </si>
  <si>
    <t>Wakefield 3 November 2003</t>
  </si>
  <si>
    <t>Morwell 13 December 2003</t>
  </si>
  <si>
    <t>Supersprint</t>
  </si>
  <si>
    <t>NA8A</t>
  </si>
  <si>
    <t>Michael Frederiksen</t>
  </si>
  <si>
    <t>Provisional</t>
  </si>
  <si>
    <t>last time</t>
  </si>
  <si>
    <t>GTST</t>
  </si>
  <si>
    <t>Kim Cole</t>
  </si>
  <si>
    <t>David Jones</t>
  </si>
  <si>
    <t>John Gumina</t>
  </si>
  <si>
    <t>Run 5</t>
  </si>
  <si>
    <t>?</t>
  </si>
  <si>
    <t>Anthony Taylor</t>
  </si>
  <si>
    <t>Tony Taylor</t>
  </si>
  <si>
    <t>SP</t>
  </si>
  <si>
    <t>Open</t>
  </si>
  <si>
    <t>Mod</t>
  </si>
  <si>
    <t>Std</t>
  </si>
  <si>
    <t>DECA</t>
  </si>
  <si>
    <t>DECA 21 February 2004</t>
  </si>
  <si>
    <t>John Reid</t>
  </si>
  <si>
    <t>David Holmfield</t>
  </si>
  <si>
    <t>Martin Willis</t>
  </si>
  <si>
    <t>Jacqui Hallum</t>
  </si>
  <si>
    <t>Chris Coghlan</t>
  </si>
  <si>
    <t>Greg Savage</t>
  </si>
  <si>
    <t>Chris Riffkin</t>
  </si>
  <si>
    <t>Greg Cleaver</t>
  </si>
  <si>
    <t>Alistair Dennis</t>
  </si>
  <si>
    <t>Rob Spargo</t>
  </si>
  <si>
    <t>DNS</t>
  </si>
  <si>
    <t>Jeff Brown</t>
  </si>
  <si>
    <t>Eric Aston</t>
  </si>
  <si>
    <t>Jennifer Lele</t>
  </si>
  <si>
    <t>Carla Eastwoode</t>
  </si>
  <si>
    <t>Daryl Ervine</t>
  </si>
  <si>
    <t>DNF</t>
  </si>
  <si>
    <t>Randy Stagno Navarra</t>
  </si>
  <si>
    <t>Russell Shiells</t>
  </si>
  <si>
    <t>Elizabeth Hinde</t>
  </si>
  <si>
    <t>Tally</t>
  </si>
  <si>
    <t>Fig 8's</t>
  </si>
  <si>
    <t>Regularity</t>
  </si>
  <si>
    <t>Phillip Island 13 March 2004</t>
  </si>
  <si>
    <t>Session 1</t>
  </si>
  <si>
    <t>Session 2</t>
  </si>
  <si>
    <t>NA</t>
  </si>
  <si>
    <t>NB</t>
  </si>
  <si>
    <t>NB8B</t>
  </si>
  <si>
    <t>"Number 5"</t>
  </si>
  <si>
    <t>time</t>
  </si>
  <si>
    <t>penalty</t>
  </si>
  <si>
    <t>total</t>
  </si>
  <si>
    <t>"There and Back"</t>
  </si>
  <si>
    <t>"Spin Spin</t>
  </si>
  <si>
    <t>error</t>
  </si>
  <si>
    <t>Run 4 (Regularity)</t>
  </si>
  <si>
    <t>Sandown</t>
  </si>
  <si>
    <t>Peter Blood</t>
  </si>
  <si>
    <t>Phillip Island 24 April 2004 (Round dropped from points system)</t>
  </si>
  <si>
    <t>Sandown 13 June 2004</t>
  </si>
  <si>
    <t>=1</t>
  </si>
  <si>
    <t>=4</t>
  </si>
  <si>
    <t>=8</t>
  </si>
  <si>
    <t>=14</t>
  </si>
  <si>
    <t>=17</t>
  </si>
  <si>
    <t>=20</t>
  </si>
  <si>
    <t>=2</t>
  </si>
  <si>
    <t>=3</t>
  </si>
  <si>
    <t>=12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</si>
</sst>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:ss.00"/>
    <numFmt numFmtId="165" formatCode="m:ss.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ss.00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color indexed="8"/>
      <name val="Arial"/>
      <family val="0"/>
    </font>
    <font>
      <b/>
      <i/>
      <sz val="10"/>
      <name val="Arial"/>
      <family val="2"/>
    </font>
    <font>
      <i/>
      <sz val="8"/>
      <name val="Times New Roman"/>
      <family val="1"/>
    </font>
    <font>
      <i/>
      <sz val="8"/>
      <name val="Arial"/>
      <family val="0"/>
    </font>
    <font>
      <b/>
      <i/>
      <sz val="8"/>
      <name val="Times New Roman"/>
      <family val="1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right"/>
    </xf>
    <xf numFmtId="165" fontId="2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21" applyNumberFormat="1" applyFont="1" applyFill="1" applyAlignment="1">
      <alignment horizontal="center"/>
      <protection/>
    </xf>
    <xf numFmtId="164" fontId="0" fillId="0" borderId="0" xfId="21" applyNumberFormat="1" applyFont="1" applyFill="1" applyAlignment="1">
      <alignment horizontal="center"/>
      <protection/>
    </xf>
    <xf numFmtId="0" fontId="1" fillId="0" borderId="1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65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165" fontId="1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6" fillId="0" borderId="0" xfId="21" applyNumberFormat="1" applyFont="1">
      <alignment/>
      <protection/>
    </xf>
    <xf numFmtId="164" fontId="9" fillId="0" borderId="0" xfId="0" applyNumberFormat="1" applyFont="1" applyAlignment="1">
      <alignment/>
    </xf>
    <xf numFmtId="164" fontId="7" fillId="0" borderId="0" xfId="21" applyNumberFormat="1" applyFont="1">
      <alignment/>
      <protection/>
    </xf>
    <xf numFmtId="165" fontId="6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164" fontId="1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 wrapText="1"/>
    </xf>
    <xf numFmtId="47" fontId="0" fillId="0" borderId="0" xfId="0" applyNumberFormat="1" applyAlignment="1">
      <alignment wrapText="1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15" fontId="1" fillId="0" borderId="0" xfId="0" applyNumberFormat="1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Border="1" applyAlignment="1">
      <alignment/>
    </xf>
    <xf numFmtId="0" fontId="10" fillId="0" borderId="9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4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164" fontId="12" fillId="0" borderId="2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0" fontId="0" fillId="0" borderId="1" xfId="0" applyBorder="1" applyAlignment="1">
      <alignment horizontal="left" wrapTex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/>
    </xf>
    <xf numFmtId="0" fontId="0" fillId="0" borderId="18" xfId="0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imimg Syste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9"/>
  <sheetViews>
    <sheetView tabSelected="1" workbookViewId="0" topLeftCell="A1">
      <pane xSplit="4" ySplit="2" topLeftCell="E4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89" sqref="I89"/>
    </sheetView>
  </sheetViews>
  <sheetFormatPr defaultColWidth="9.140625" defaultRowHeight="12.75"/>
  <cols>
    <col min="1" max="1" width="7.00390625" style="13" customWidth="1"/>
    <col min="2" max="2" width="19.57421875" style="13" customWidth="1"/>
    <col min="3" max="3" width="5.7109375" style="29" bestFit="1" customWidth="1"/>
    <col min="4" max="4" width="10.421875" style="29" bestFit="1" customWidth="1"/>
    <col min="5" max="5" width="8.8515625" style="14" customWidth="1"/>
    <col min="6" max="6" width="5.7109375" style="11" customWidth="1"/>
    <col min="7" max="7" width="4.8515625" style="11" customWidth="1"/>
    <col min="8" max="8" width="4.421875" style="14" customWidth="1"/>
    <col min="9" max="9" width="9.7109375" style="11" customWidth="1"/>
    <col min="10" max="10" width="9.57421875" style="14" customWidth="1"/>
    <col min="11" max="11" width="8.7109375" style="13" customWidth="1"/>
    <col min="12" max="17" width="8.140625" style="13" customWidth="1"/>
    <col min="18" max="18" width="8.7109375" style="13" customWidth="1"/>
    <col min="19" max="24" width="7.140625" style="13" customWidth="1"/>
    <col min="25" max="25" width="8.421875" style="13" customWidth="1"/>
    <col min="26" max="38" width="7.57421875" style="13" customWidth="1"/>
    <col min="39" max="16384" width="9.140625" style="13" customWidth="1"/>
  </cols>
  <sheetData>
    <row r="1" spans="1:11" ht="12.75">
      <c r="A1" s="2" t="s">
        <v>6</v>
      </c>
      <c r="B1" s="2" t="s">
        <v>5</v>
      </c>
      <c r="C1" s="28" t="s">
        <v>4</v>
      </c>
      <c r="D1" s="28" t="s">
        <v>23</v>
      </c>
      <c r="E1" s="7" t="s">
        <v>64</v>
      </c>
      <c r="F1" s="3"/>
      <c r="G1" s="3" t="s">
        <v>21</v>
      </c>
      <c r="H1" s="7"/>
      <c r="I1" s="165" t="s">
        <v>22</v>
      </c>
      <c r="J1" s="166"/>
      <c r="K1" s="13" t="s">
        <v>9</v>
      </c>
    </row>
    <row r="2" spans="6:10" ht="12.75">
      <c r="F2" s="20" t="s">
        <v>7</v>
      </c>
      <c r="G2" s="3" t="s">
        <v>28</v>
      </c>
      <c r="H2" s="7" t="s">
        <v>27</v>
      </c>
      <c r="I2" s="3" t="s">
        <v>10</v>
      </c>
      <c r="J2" s="7" t="s">
        <v>8</v>
      </c>
    </row>
    <row r="3" spans="1:21" ht="12.75">
      <c r="A3" s="2" t="s">
        <v>32</v>
      </c>
      <c r="D3" s="28" t="s">
        <v>3</v>
      </c>
      <c r="E3" s="7"/>
      <c r="F3" s="26"/>
      <c r="I3" s="3" t="s">
        <v>26</v>
      </c>
      <c r="J3" s="7"/>
      <c r="K3" s="2" t="s">
        <v>0</v>
      </c>
      <c r="P3" s="2" t="s">
        <v>1</v>
      </c>
      <c r="U3" s="2" t="s">
        <v>2</v>
      </c>
    </row>
    <row r="4" spans="1:24" ht="12.75">
      <c r="A4" s="2">
        <v>1</v>
      </c>
      <c r="B4" s="36" t="s">
        <v>33</v>
      </c>
      <c r="C4" s="37" t="s">
        <v>41</v>
      </c>
      <c r="D4" s="53">
        <f>MIN(K4:X4)</f>
        <v>0.001071875</v>
      </c>
      <c r="E4" s="8"/>
      <c r="F4" s="38" t="s">
        <v>43</v>
      </c>
      <c r="G4" s="10"/>
      <c r="I4" s="32" t="s">
        <v>38</v>
      </c>
      <c r="J4" s="33" t="s">
        <v>38</v>
      </c>
      <c r="K4" s="39">
        <v>0.0011143518518518518</v>
      </c>
      <c r="L4" s="39">
        <v>0.001100462962962963</v>
      </c>
      <c r="M4" s="39">
        <v>0.0010984953703703706</v>
      </c>
      <c r="N4" s="40">
        <v>0.0010940972222222222</v>
      </c>
      <c r="P4" s="39">
        <v>0.0011099537037037035</v>
      </c>
      <c r="Q4" s="40">
        <v>0.0010813657407407408</v>
      </c>
      <c r="R4" s="39">
        <v>0.001092824074074074</v>
      </c>
      <c r="S4" s="39">
        <v>0.0010927083333333333</v>
      </c>
      <c r="U4" s="40">
        <v>0.001071875</v>
      </c>
      <c r="V4" s="39">
        <v>0.0011048611111111111</v>
      </c>
      <c r="W4" s="39">
        <v>0.0011086805555555557</v>
      </c>
      <c r="X4" s="39">
        <v>0.001101736111111111</v>
      </c>
    </row>
    <row r="5" spans="1:24" ht="12.75">
      <c r="A5" s="2"/>
      <c r="B5" s="36" t="s">
        <v>34</v>
      </c>
      <c r="C5" s="37" t="s">
        <v>42</v>
      </c>
      <c r="D5" s="53">
        <f>MIN(K5:X5)</f>
        <v>0.001101736111111111</v>
      </c>
      <c r="E5" s="66">
        <v>0.0011119212962962964</v>
      </c>
      <c r="F5" s="38"/>
      <c r="G5" s="10" t="s">
        <v>43</v>
      </c>
      <c r="I5" s="10" t="s">
        <v>39</v>
      </c>
      <c r="J5" s="33" t="s">
        <v>39</v>
      </c>
      <c r="K5" s="39">
        <v>0.0011259259259259258</v>
      </c>
      <c r="L5" s="39">
        <v>0.0011125</v>
      </c>
      <c r="M5" s="39">
        <v>0.0011086805555555557</v>
      </c>
      <c r="N5" s="40">
        <v>0.0011067129629629628</v>
      </c>
      <c r="P5" s="39">
        <v>0.001113773148148148</v>
      </c>
      <c r="Q5" s="39">
        <v>0.001208449074074074</v>
      </c>
      <c r="R5" s="40">
        <v>0.0011061342592592592</v>
      </c>
      <c r="S5" s="39">
        <v>0.001148726851851852</v>
      </c>
      <c r="U5" s="39">
        <v>0.0011221064814814815</v>
      </c>
      <c r="V5" s="39">
        <v>0.0011309027777777778</v>
      </c>
      <c r="W5" s="39">
        <v>0.0011118055555555556</v>
      </c>
      <c r="X5" s="40">
        <v>0.001101736111111111</v>
      </c>
    </row>
    <row r="6" spans="1:24" ht="12.75">
      <c r="A6" s="2"/>
      <c r="B6" s="36" t="s">
        <v>35</v>
      </c>
      <c r="C6" s="37" t="s">
        <v>42</v>
      </c>
      <c r="D6" s="53">
        <f>MIN(K6:X6)</f>
        <v>0.0011093750000000001</v>
      </c>
      <c r="F6" s="38"/>
      <c r="G6" s="10" t="s">
        <v>44</v>
      </c>
      <c r="H6" s="33"/>
      <c r="I6" s="10" t="s">
        <v>40</v>
      </c>
      <c r="J6" s="33" t="s">
        <v>40</v>
      </c>
      <c r="K6" s="39">
        <v>0.0011461805555555557</v>
      </c>
      <c r="L6" s="40">
        <v>0.0011270833333333335</v>
      </c>
      <c r="M6" s="39">
        <v>0.0012199074074074074</v>
      </c>
      <c r="N6" s="39">
        <v>0.001151273148148148</v>
      </c>
      <c r="P6" s="39">
        <v>0.0011315972222222224</v>
      </c>
      <c r="Q6" s="40">
        <v>0.0011201388888888888</v>
      </c>
      <c r="R6" s="39">
        <v>0.001121412037037037</v>
      </c>
      <c r="S6" s="39">
        <v>0.0011265046296296296</v>
      </c>
      <c r="U6" s="39">
        <v>0.0011258101851851852</v>
      </c>
      <c r="V6" s="39">
        <v>0.0011168981481481483</v>
      </c>
      <c r="W6" s="40">
        <v>0.0011093750000000001</v>
      </c>
      <c r="X6" s="39">
        <v>0.001113773148148148</v>
      </c>
    </row>
    <row r="7" spans="1:24" ht="12.75">
      <c r="A7" s="2"/>
      <c r="B7" s="36" t="s">
        <v>36</v>
      </c>
      <c r="C7" s="29" t="s">
        <v>42</v>
      </c>
      <c r="D7" s="53">
        <f>MIN(K7:X7)</f>
        <v>0.001130324074074074</v>
      </c>
      <c r="E7" s="66">
        <v>0.0011621527777777778</v>
      </c>
      <c r="F7" s="26"/>
      <c r="G7" s="11">
        <v>3</v>
      </c>
      <c r="I7" s="11">
        <v>7</v>
      </c>
      <c r="J7" s="14">
        <v>7</v>
      </c>
      <c r="K7" s="39">
        <v>0.0011925925925925925</v>
      </c>
      <c r="L7" s="39">
        <v>0.0011480324074074073</v>
      </c>
      <c r="M7" s="40">
        <v>0.0011417824074074073</v>
      </c>
      <c r="N7" s="39">
        <v>0.0011423611111111111</v>
      </c>
      <c r="P7" s="39">
        <v>0.0011900462962962963</v>
      </c>
      <c r="Q7" s="39">
        <v>0.0011391203703703704</v>
      </c>
      <c r="R7" s="40">
        <v>0.0011354166666666667</v>
      </c>
      <c r="S7" s="39">
        <v>0.0011824074074074074</v>
      </c>
      <c r="U7" s="39">
        <v>0.0011423611111111111</v>
      </c>
      <c r="V7" s="39">
        <v>0.0011443287037037036</v>
      </c>
      <c r="W7" s="40">
        <v>0.001130324074074074</v>
      </c>
      <c r="X7" s="39">
        <v>0.0012288194444444445</v>
      </c>
    </row>
    <row r="8" spans="1:24" ht="12.75">
      <c r="A8" s="4"/>
      <c r="B8" s="36" t="s">
        <v>37</v>
      </c>
      <c r="C8" s="29" t="s">
        <v>42</v>
      </c>
      <c r="D8" s="53">
        <f>MIN(K8:X8)</f>
        <v>0.0011309027777777778</v>
      </c>
      <c r="E8" s="66">
        <v>0.001197685185185185</v>
      </c>
      <c r="F8" s="26"/>
      <c r="G8" s="11">
        <v>4</v>
      </c>
      <c r="I8" s="11">
        <v>6</v>
      </c>
      <c r="J8" s="14">
        <v>6</v>
      </c>
      <c r="K8" s="39">
        <v>0.001168402777777778</v>
      </c>
      <c r="L8" s="39">
        <v>0.0011620370370370372</v>
      </c>
      <c r="M8" s="39">
        <v>0.0011550925925925925</v>
      </c>
      <c r="N8" s="40">
        <v>0.0011519675925925927</v>
      </c>
      <c r="P8" s="39">
        <v>0.001148726851851852</v>
      </c>
      <c r="Q8" s="39">
        <v>0.0011416666666666667</v>
      </c>
      <c r="R8" s="40">
        <v>0.0011309027777777778</v>
      </c>
      <c r="S8" s="39">
        <v>0.0011412037037037037</v>
      </c>
      <c r="U8" s="39">
        <v>0.0011525462962962963</v>
      </c>
      <c r="V8" s="40">
        <v>0.0011436342592592594</v>
      </c>
      <c r="W8" s="40">
        <v>0.0011436342592592594</v>
      </c>
      <c r="X8" s="39">
        <v>0.001225</v>
      </c>
    </row>
    <row r="9" spans="1:25" ht="12.75">
      <c r="A9" s="2"/>
      <c r="B9" s="36"/>
      <c r="C9" s="37"/>
      <c r="D9" s="53"/>
      <c r="E9" s="8"/>
      <c r="F9" s="26"/>
      <c r="G9" s="1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9"/>
    </row>
    <row r="10" spans="1:24" ht="12.75">
      <c r="A10" s="2" t="s">
        <v>50</v>
      </c>
      <c r="B10" s="36"/>
      <c r="C10" s="37"/>
      <c r="D10" s="28" t="s">
        <v>3</v>
      </c>
      <c r="E10" s="7"/>
      <c r="F10" s="26"/>
      <c r="G10" s="10"/>
      <c r="K10" s="2" t="s">
        <v>0</v>
      </c>
      <c r="O10" s="2" t="s">
        <v>1</v>
      </c>
      <c r="S10" s="2" t="s">
        <v>2</v>
      </c>
      <c r="V10" s="5"/>
      <c r="W10" s="46" t="s">
        <v>60</v>
      </c>
      <c r="X10" s="5"/>
    </row>
    <row r="11" spans="1:21" ht="12.75">
      <c r="A11" s="2">
        <v>2</v>
      </c>
      <c r="B11" s="13" t="s">
        <v>53</v>
      </c>
      <c r="C11" s="29" t="s">
        <v>65</v>
      </c>
      <c r="D11" s="53">
        <f>MIN(K11:AA11)</f>
        <v>0.0013832175925925928</v>
      </c>
      <c r="E11" s="66">
        <v>0.0014150462962962962</v>
      </c>
      <c r="F11" s="26"/>
      <c r="I11" s="11" t="s">
        <v>57</v>
      </c>
      <c r="J11" s="14" t="s">
        <v>57</v>
      </c>
      <c r="K11" s="48">
        <v>0.0014150462962962962</v>
      </c>
      <c r="L11" s="50">
        <v>0.0013986111111111109</v>
      </c>
      <c r="M11" s="48">
        <v>0.0013991898148148147</v>
      </c>
      <c r="N11" s="41"/>
      <c r="O11" s="50">
        <v>0.0013966435185185184</v>
      </c>
      <c r="P11" s="48">
        <v>0.001400462962962963</v>
      </c>
      <c r="Q11" s="48">
        <v>0.0013985532407407406</v>
      </c>
      <c r="S11" s="50">
        <v>0.0013832175925925928</v>
      </c>
      <c r="T11" s="48">
        <v>0.001385300925925926</v>
      </c>
      <c r="U11" s="48">
        <v>0.0013883101851851851</v>
      </c>
    </row>
    <row r="12" spans="1:27" ht="12.75">
      <c r="A12" s="2"/>
      <c r="B12" s="36" t="s">
        <v>34</v>
      </c>
      <c r="C12" s="29" t="s">
        <v>42</v>
      </c>
      <c r="D12" s="53">
        <f aca="true" t="shared" si="0" ref="D12:D17">MIN(K12:AA12)</f>
        <v>0.0014195601851851852</v>
      </c>
      <c r="E12" s="66">
        <v>0.0014196759259259258</v>
      </c>
      <c r="F12" s="26"/>
      <c r="G12" s="11">
        <v>1</v>
      </c>
      <c r="I12" s="11">
        <v>10</v>
      </c>
      <c r="J12" s="14">
        <v>10</v>
      </c>
      <c r="K12" s="50">
        <v>0.0014315972222222223</v>
      </c>
      <c r="L12" s="48">
        <v>0.0014545138888888889</v>
      </c>
      <c r="M12" s="48">
        <v>0.0015524305555555554</v>
      </c>
      <c r="O12" s="48">
        <v>0.0014290509259259258</v>
      </c>
      <c r="P12" s="50">
        <v>0.0014195601851851852</v>
      </c>
      <c r="Q12" s="48">
        <v>0.0016006944444444445</v>
      </c>
      <c r="S12" s="48">
        <v>0.001434837962962963</v>
      </c>
      <c r="T12" s="50">
        <v>0.001421412037037037</v>
      </c>
      <c r="U12" s="48">
        <v>0.0014253472222222222</v>
      </c>
      <c r="W12" s="49">
        <v>0.0015109953703703702</v>
      </c>
      <c r="X12" s="49">
        <v>0.0014920138888888889</v>
      </c>
      <c r="Y12" s="49">
        <v>0.0014615740740740741</v>
      </c>
      <c r="Z12" s="49">
        <v>0.001422685185185185</v>
      </c>
      <c r="AA12" s="47">
        <v>0.0014195601851851852</v>
      </c>
    </row>
    <row r="13" spans="2:27" ht="12.75">
      <c r="B13" s="36" t="s">
        <v>35</v>
      </c>
      <c r="C13" s="37" t="s">
        <v>42</v>
      </c>
      <c r="D13" s="53">
        <f t="shared" si="0"/>
        <v>0.0014239583333333333</v>
      </c>
      <c r="E13" s="8"/>
      <c r="F13" s="26"/>
      <c r="G13" s="10" t="s">
        <v>44</v>
      </c>
      <c r="I13" s="11">
        <v>8</v>
      </c>
      <c r="J13" s="14">
        <v>8</v>
      </c>
      <c r="K13" s="48">
        <v>0.0014652777777777778</v>
      </c>
      <c r="L13" s="50">
        <v>0.001452662037037037</v>
      </c>
      <c r="M13" s="48">
        <v>0.0014646990740740742</v>
      </c>
      <c r="N13" s="6"/>
      <c r="O13" s="50">
        <v>0.0014239583333333333</v>
      </c>
      <c r="P13" s="48">
        <v>0.0014246527777777775</v>
      </c>
      <c r="Q13" s="48">
        <v>0.001436689814814815</v>
      </c>
      <c r="R13" s="5"/>
      <c r="S13" s="48">
        <v>0.0014315972222222223</v>
      </c>
      <c r="T13" s="48">
        <v>0.0014277777777777778</v>
      </c>
      <c r="U13" s="50">
        <v>0.0014252314814814815</v>
      </c>
      <c r="V13" s="5"/>
      <c r="W13" s="49">
        <v>0.00151875</v>
      </c>
      <c r="X13" s="47">
        <v>0.0014252314814814815</v>
      </c>
      <c r="Y13" s="49">
        <v>0.0014399305555555556</v>
      </c>
      <c r="Z13" s="49">
        <v>0.0014341435185185186</v>
      </c>
      <c r="AA13" s="49">
        <v>0.0014678240740740739</v>
      </c>
    </row>
    <row r="14" spans="1:27" ht="12.75">
      <c r="A14" s="2"/>
      <c r="B14" s="36" t="s">
        <v>33</v>
      </c>
      <c r="C14" s="37" t="s">
        <v>41</v>
      </c>
      <c r="D14" s="53">
        <f t="shared" si="0"/>
        <v>0.0014277777777777778</v>
      </c>
      <c r="E14" s="66">
        <v>0.0014546296296296295</v>
      </c>
      <c r="F14" s="26">
        <v>1</v>
      </c>
      <c r="G14" s="10"/>
      <c r="H14" s="33"/>
      <c r="I14" s="16">
        <v>7</v>
      </c>
      <c r="J14" s="14">
        <v>7</v>
      </c>
      <c r="K14" s="48">
        <v>0.001442476851851852</v>
      </c>
      <c r="L14" s="50">
        <v>0.0014277777777777778</v>
      </c>
      <c r="M14" s="48">
        <v>0.0014443287037037037</v>
      </c>
      <c r="N14" s="6"/>
      <c r="O14" s="48">
        <v>0.0017799768518518518</v>
      </c>
      <c r="P14" s="48">
        <v>0.0014500000000000001</v>
      </c>
      <c r="Q14" s="50">
        <v>0.001442476851851852</v>
      </c>
      <c r="R14" s="5"/>
      <c r="S14" s="50">
        <v>0.0014359953703703702</v>
      </c>
      <c r="T14" s="48">
        <v>0.001446875</v>
      </c>
      <c r="U14" s="48">
        <v>0.0014450231481481484</v>
      </c>
      <c r="V14" s="6"/>
      <c r="W14" s="49">
        <v>0.0015021990740740742</v>
      </c>
      <c r="X14" s="49">
        <v>0.0014965277777777778</v>
      </c>
      <c r="Y14" s="49">
        <v>0.0015288194444444444</v>
      </c>
      <c r="Z14" s="49">
        <v>0.0014723379629629628</v>
      </c>
      <c r="AA14" s="47">
        <v>0.0014652777777777778</v>
      </c>
    </row>
    <row r="15" spans="1:27" ht="12.75">
      <c r="A15" s="2"/>
      <c r="B15" s="36" t="s">
        <v>36</v>
      </c>
      <c r="C15" s="29" t="s">
        <v>42</v>
      </c>
      <c r="D15" s="53">
        <f t="shared" si="0"/>
        <v>0.0014608796296296297</v>
      </c>
      <c r="E15" s="66">
        <v>0.0014405092592592592</v>
      </c>
      <c r="F15" s="26"/>
      <c r="G15" s="11">
        <v>3</v>
      </c>
      <c r="I15" s="11">
        <v>7</v>
      </c>
      <c r="J15" s="14">
        <v>7</v>
      </c>
      <c r="K15" s="50">
        <v>0.0015155092592592592</v>
      </c>
      <c r="L15" s="48">
        <v>0.0015193287037037035</v>
      </c>
      <c r="M15" s="48">
        <v>0.0015505787037037035</v>
      </c>
      <c r="N15" s="41"/>
      <c r="O15" s="48">
        <v>0.0015276620370370372</v>
      </c>
      <c r="P15" s="50">
        <v>0.0015256944444444443</v>
      </c>
      <c r="Q15" s="48">
        <v>0.0015289351851851853</v>
      </c>
      <c r="S15" s="48">
        <v>0.0014914351851851853</v>
      </c>
      <c r="T15" s="50">
        <v>0.0014836805555555556</v>
      </c>
      <c r="U15" s="48">
        <v>0.0014863425925925927</v>
      </c>
      <c r="W15" s="49">
        <v>0.0015695601851851851</v>
      </c>
      <c r="X15" s="49">
        <v>0.001483101851851852</v>
      </c>
      <c r="Y15" s="47">
        <v>0.0014608796296296297</v>
      </c>
      <c r="Z15" s="49">
        <v>0.0014678240740740739</v>
      </c>
      <c r="AA15" s="49">
        <v>0.0014774305555555556</v>
      </c>
    </row>
    <row r="16" spans="1:27" ht="12.75">
      <c r="A16" s="2"/>
      <c r="B16" s="36" t="s">
        <v>37</v>
      </c>
      <c r="C16" s="29" t="s">
        <v>42</v>
      </c>
      <c r="D16" s="53">
        <f t="shared" si="0"/>
        <v>0.001475462962962963</v>
      </c>
      <c r="E16" s="8"/>
      <c r="F16" s="26"/>
      <c r="G16" s="11">
        <v>4</v>
      </c>
      <c r="I16" s="11">
        <v>6</v>
      </c>
      <c r="J16" s="14">
        <v>6</v>
      </c>
      <c r="K16" s="48">
        <v>0.0015092592592592595</v>
      </c>
      <c r="L16" s="48">
        <v>0.001514814814814815</v>
      </c>
      <c r="M16" s="50">
        <v>0.0014881944444444441</v>
      </c>
      <c r="O16" s="48">
        <v>0.0015225694444444444</v>
      </c>
      <c r="P16" s="48">
        <v>0.001520023148148148</v>
      </c>
      <c r="Q16" s="50">
        <v>0.001475462962962963</v>
      </c>
      <c r="S16" s="48">
        <v>0.0014983796296296297</v>
      </c>
      <c r="T16" s="48">
        <v>0.0016076388888888887</v>
      </c>
      <c r="U16" s="50">
        <v>0.0014927083333333335</v>
      </c>
      <c r="W16" s="49">
        <v>0.00163125</v>
      </c>
      <c r="X16" s="49">
        <v>0.001505324074074074</v>
      </c>
      <c r="Y16" s="49">
        <v>0.0015174768518518517</v>
      </c>
      <c r="Z16" s="47">
        <v>0.0014881944444444441</v>
      </c>
      <c r="AA16" s="49">
        <v>0.0015009259259259257</v>
      </c>
    </row>
    <row r="17" spans="1:27" ht="12.75">
      <c r="A17" s="2"/>
      <c r="B17" s="16" t="s">
        <v>52</v>
      </c>
      <c r="C17" s="29" t="s">
        <v>54</v>
      </c>
      <c r="D17" s="53">
        <f t="shared" si="0"/>
        <v>0.0016070601851851853</v>
      </c>
      <c r="E17" s="8"/>
      <c r="F17" s="26"/>
      <c r="H17" s="14">
        <v>1</v>
      </c>
      <c r="I17" s="12">
        <v>7</v>
      </c>
      <c r="J17" s="14">
        <v>7</v>
      </c>
      <c r="K17" s="48">
        <v>0.0016642361111111111</v>
      </c>
      <c r="L17" s="48">
        <v>0.0016541666666666666</v>
      </c>
      <c r="M17" s="50">
        <v>0.0016478009259259258</v>
      </c>
      <c r="N17" s="41"/>
      <c r="O17" s="48">
        <v>0.0016197916666666667</v>
      </c>
      <c r="P17" s="48">
        <v>0.0016439814814814815</v>
      </c>
      <c r="Q17" s="50">
        <v>0.001614699074074074</v>
      </c>
      <c r="S17" s="48">
        <v>0.0016425925925925928</v>
      </c>
      <c r="T17" s="48">
        <v>0.0016243055555555557</v>
      </c>
      <c r="U17" s="50">
        <v>0.0016103009259259256</v>
      </c>
      <c r="W17" s="49">
        <v>0.0016611111111111113</v>
      </c>
      <c r="X17" s="49">
        <v>0.001614699074074074</v>
      </c>
      <c r="Y17" s="47">
        <v>0.0016070601851851853</v>
      </c>
      <c r="Z17" s="49">
        <v>0.001615972222222222</v>
      </c>
      <c r="AA17" s="47">
        <v>0.0016070601851851853</v>
      </c>
    </row>
    <row r="18" spans="1:16" ht="12.75">
      <c r="A18" s="2"/>
      <c r="B18" s="36"/>
      <c r="D18" s="53"/>
      <c r="E18" s="8"/>
      <c r="F18" s="26"/>
      <c r="K18" s="41"/>
      <c r="L18" s="9"/>
      <c r="M18" s="9"/>
      <c r="N18" s="41"/>
      <c r="O18" s="41"/>
      <c r="P18" s="41"/>
    </row>
    <row r="19" spans="1:16" ht="12.75">
      <c r="A19" s="2"/>
      <c r="C19" s="30"/>
      <c r="D19" s="53"/>
      <c r="E19" s="8"/>
      <c r="F19" s="26"/>
      <c r="I19" s="12"/>
      <c r="J19" s="18"/>
      <c r="K19" s="41"/>
      <c r="L19" s="41"/>
      <c r="M19" s="41"/>
      <c r="N19" s="41"/>
      <c r="O19" s="41"/>
      <c r="P19" s="41"/>
    </row>
    <row r="20" spans="1:16" ht="12.75">
      <c r="A20" s="2" t="s">
        <v>51</v>
      </c>
      <c r="D20" s="53" t="s">
        <v>3</v>
      </c>
      <c r="E20" s="8"/>
      <c r="F20" s="26"/>
      <c r="K20" s="9" t="s">
        <v>63</v>
      </c>
      <c r="L20" s="41"/>
      <c r="M20" s="41"/>
      <c r="N20" s="41"/>
      <c r="O20" s="41"/>
      <c r="P20" s="41"/>
    </row>
    <row r="21" spans="1:28" ht="12.75">
      <c r="A21" s="2">
        <v>3</v>
      </c>
      <c r="B21" s="36" t="s">
        <v>35</v>
      </c>
      <c r="C21" s="37" t="s">
        <v>42</v>
      </c>
      <c r="D21" s="53">
        <f>MIN(K21:AB21)</f>
        <v>0.001221875</v>
      </c>
      <c r="E21" s="66">
        <v>0.001271412037037037</v>
      </c>
      <c r="F21" s="26"/>
      <c r="G21" s="11">
        <v>1</v>
      </c>
      <c r="I21" s="11">
        <v>10</v>
      </c>
      <c r="J21" s="14">
        <v>10</v>
      </c>
      <c r="K21" s="51">
        <v>0.0013185185185185186</v>
      </c>
      <c r="L21" s="51">
        <v>0.0012542824074074073</v>
      </c>
      <c r="M21" s="51">
        <v>0.0012517361111111112</v>
      </c>
      <c r="N21" s="51"/>
      <c r="O21" s="51">
        <v>0.0012390046296296296</v>
      </c>
      <c r="P21" s="51">
        <v>0.0012961805555555556</v>
      </c>
      <c r="Q21" s="51">
        <v>0.0012344907407407406</v>
      </c>
      <c r="R21" s="51"/>
      <c r="S21" s="51">
        <v>0.001227662037037037</v>
      </c>
      <c r="T21" s="51">
        <v>0.0012300925925925925</v>
      </c>
      <c r="U21" s="51">
        <v>0.0015208333333333332</v>
      </c>
      <c r="V21" s="51">
        <v>0.0012307870370370372</v>
      </c>
      <c r="W21" s="51">
        <v>0.0012370370370370371</v>
      </c>
      <c r="X21" s="52">
        <v>0.001221875</v>
      </c>
      <c r="Y21" s="51">
        <v>0.001274537037037037</v>
      </c>
      <c r="Z21" s="51">
        <v>0.0012307870370370372</v>
      </c>
      <c r="AA21" s="51">
        <v>0.0012326388888888888</v>
      </c>
      <c r="AB21" s="51">
        <v>0.001258101851851852</v>
      </c>
    </row>
    <row r="22" spans="1:28" ht="12.75">
      <c r="A22" s="2"/>
      <c r="B22" s="36" t="s">
        <v>34</v>
      </c>
      <c r="C22" s="29" t="s">
        <v>42</v>
      </c>
      <c r="D22" s="53">
        <f>MIN(K22:AB22)</f>
        <v>0.0012307870370370372</v>
      </c>
      <c r="E22" s="66">
        <v>0.0012307870370370372</v>
      </c>
      <c r="F22" s="26"/>
      <c r="G22" s="11">
        <v>2</v>
      </c>
      <c r="I22" s="11">
        <v>8</v>
      </c>
      <c r="J22" s="14">
        <v>8</v>
      </c>
      <c r="K22" s="51">
        <v>0.0014010416666666668</v>
      </c>
      <c r="L22" s="51">
        <v>0.0013947916666666668</v>
      </c>
      <c r="M22" s="51">
        <v>0.0012390046296296296</v>
      </c>
      <c r="N22" s="51"/>
      <c r="O22" s="51">
        <v>0.0012364583333333333</v>
      </c>
      <c r="P22" s="51">
        <v>0.001427199074074074</v>
      </c>
      <c r="Q22" s="51">
        <v>0.0012453703703703704</v>
      </c>
      <c r="R22" s="51"/>
      <c r="S22" s="51">
        <v>0.0012486111111111111</v>
      </c>
      <c r="T22" s="51">
        <v>0.0014112268518518517</v>
      </c>
      <c r="U22" s="51">
        <v>0.0014527777777777779</v>
      </c>
      <c r="V22" s="51">
        <v>0.0012333333333333335</v>
      </c>
      <c r="W22" s="51">
        <v>0.0012320601851851852</v>
      </c>
      <c r="X22" s="51">
        <v>0.0012452546296296296</v>
      </c>
      <c r="Y22" s="51">
        <v>0.001258101851851852</v>
      </c>
      <c r="Z22" s="52">
        <v>0.0012307870370370372</v>
      </c>
      <c r="AA22" s="51">
        <v>0.0012453703703703704</v>
      </c>
      <c r="AB22" s="51">
        <v>0.0012523148148148148</v>
      </c>
    </row>
    <row r="23" spans="1:28" ht="12.75">
      <c r="A23" s="2"/>
      <c r="B23" s="36" t="s">
        <v>36</v>
      </c>
      <c r="C23" s="29" t="s">
        <v>42</v>
      </c>
      <c r="D23" s="53">
        <f>MIN(K23:AB23)</f>
        <v>0.001254861111111111</v>
      </c>
      <c r="E23" s="66">
        <v>0.0012421296296296297</v>
      </c>
      <c r="F23" s="26"/>
      <c r="G23" s="11">
        <v>3</v>
      </c>
      <c r="I23" s="11">
        <v>7</v>
      </c>
      <c r="J23" s="14">
        <v>7</v>
      </c>
      <c r="K23" s="51">
        <v>0.0014164351851851853</v>
      </c>
      <c r="L23" s="51">
        <v>0.001301273148148148</v>
      </c>
      <c r="M23" s="51">
        <v>0.001289236111111111</v>
      </c>
      <c r="N23" s="51"/>
      <c r="O23" s="51">
        <v>0.0013693287037037035</v>
      </c>
      <c r="P23" s="51">
        <v>0.0013425925925925925</v>
      </c>
      <c r="Q23" s="51">
        <v>0.001286689814814815</v>
      </c>
      <c r="R23" s="51"/>
      <c r="S23" s="52">
        <v>0.001254861111111111</v>
      </c>
      <c r="T23" s="51">
        <v>0.0012663194444444443</v>
      </c>
      <c r="U23" s="51">
        <v>0.0015653935185185183</v>
      </c>
      <c r="V23" s="51">
        <v>0.0012675925925925927</v>
      </c>
      <c r="W23" s="51">
        <v>0.0012579861111111112</v>
      </c>
      <c r="X23" s="51">
        <v>0.001265162037037037</v>
      </c>
      <c r="Y23" s="51">
        <v>0.0013737268518518519</v>
      </c>
      <c r="Z23" s="51">
        <v>0.001301273148148148</v>
      </c>
      <c r="AA23" s="51">
        <v>0.0012721064814814815</v>
      </c>
      <c r="AB23" s="51">
        <v>0.001282175925925926</v>
      </c>
    </row>
    <row r="24" spans="1:28" ht="12.75">
      <c r="A24" s="2"/>
      <c r="B24" s="36" t="s">
        <v>37</v>
      </c>
      <c r="C24" s="29" t="s">
        <v>42</v>
      </c>
      <c r="D24" s="53">
        <f>MIN(K24:AB24)</f>
        <v>0.0012637731481481482</v>
      </c>
      <c r="E24" s="66">
        <v>0.001317824074074074</v>
      </c>
      <c r="F24" s="26"/>
      <c r="G24" s="11">
        <v>4</v>
      </c>
      <c r="I24" s="11">
        <v>6</v>
      </c>
      <c r="J24" s="14">
        <v>6</v>
      </c>
      <c r="K24" s="51">
        <v>0.0013489583333333333</v>
      </c>
      <c r="L24" s="51">
        <v>0.001289236111111111</v>
      </c>
      <c r="M24" s="51">
        <v>0.0012719907407407406</v>
      </c>
      <c r="N24" s="51"/>
      <c r="O24" s="52">
        <v>0.0012637731481481482</v>
      </c>
      <c r="P24" s="51">
        <v>0.0014304398148148147</v>
      </c>
      <c r="Q24" s="51">
        <v>0.0012865740740740739</v>
      </c>
      <c r="R24" s="51"/>
      <c r="S24" s="51">
        <v>0.0012815972222222222</v>
      </c>
      <c r="T24" s="51">
        <v>0.0012822916666666666</v>
      </c>
      <c r="U24" s="51">
        <v>0.0013184027777777777</v>
      </c>
      <c r="V24" s="51">
        <v>0.001274652777777778</v>
      </c>
      <c r="W24" s="51">
        <v>0.0012859953703703705</v>
      </c>
      <c r="X24" s="51">
        <v>0.001271412037037037</v>
      </c>
      <c r="Y24" s="51"/>
      <c r="Z24" s="51"/>
      <c r="AA24" s="51"/>
      <c r="AB24" s="51"/>
    </row>
    <row r="25" spans="1:28" ht="12.75">
      <c r="A25" s="2"/>
      <c r="B25" s="36" t="s">
        <v>62</v>
      </c>
      <c r="C25" s="29" t="s">
        <v>42</v>
      </c>
      <c r="D25" s="53">
        <f>MIN(K25:AB25)</f>
        <v>0.0013101851851851853</v>
      </c>
      <c r="E25" s="8"/>
      <c r="F25" s="26"/>
      <c r="G25" s="11">
        <v>5</v>
      </c>
      <c r="I25" s="11">
        <v>5</v>
      </c>
      <c r="J25" s="14">
        <v>5</v>
      </c>
      <c r="K25" s="51">
        <v>0.001400462962962963</v>
      </c>
      <c r="L25" s="51">
        <v>0.0013756944444444444</v>
      </c>
      <c r="M25" s="51">
        <v>0.0013800925925925927</v>
      </c>
      <c r="N25" s="51"/>
      <c r="O25" s="51">
        <v>0.0013604166666666667</v>
      </c>
      <c r="P25" s="52">
        <v>0.0013101851851851853</v>
      </c>
      <c r="Q25" s="51">
        <v>0.0013145833333333334</v>
      </c>
      <c r="R25" s="51"/>
      <c r="S25" s="51">
        <v>0.0013216435185185187</v>
      </c>
      <c r="T25" s="51">
        <v>0.0013662037037037037</v>
      </c>
      <c r="U25" s="51">
        <v>0.001366087962962963</v>
      </c>
      <c r="V25" s="51">
        <v>0.0013349537037037036</v>
      </c>
      <c r="W25" s="51">
        <v>0.001347800925925926</v>
      </c>
      <c r="X25" s="51"/>
      <c r="Y25" s="51"/>
      <c r="Z25" s="51"/>
      <c r="AA25" s="51"/>
      <c r="AB25" s="51"/>
    </row>
    <row r="26" spans="1:21" ht="12.75">
      <c r="A26" s="2"/>
      <c r="D26" s="28"/>
      <c r="E26" s="7"/>
      <c r="F26" s="26"/>
      <c r="K26" s="2"/>
      <c r="P26" s="2"/>
      <c r="U26" s="2"/>
    </row>
    <row r="27" spans="2:24" ht="12.75">
      <c r="B27" s="16"/>
      <c r="D27" s="53"/>
      <c r="E27" s="8"/>
      <c r="F27" s="26"/>
      <c r="K27" s="17"/>
      <c r="L27" s="17"/>
      <c r="M27" s="17"/>
      <c r="N27" s="15"/>
      <c r="P27" s="17"/>
      <c r="U27" s="17"/>
      <c r="V27" s="17"/>
      <c r="W27" s="17"/>
      <c r="X27" s="17"/>
    </row>
    <row r="28" spans="1:35" ht="12.75">
      <c r="A28" s="2" t="s">
        <v>58</v>
      </c>
      <c r="D28" s="53" t="s">
        <v>3</v>
      </c>
      <c r="E28" s="8"/>
      <c r="F28" s="26"/>
      <c r="K28" s="15" t="s">
        <v>0</v>
      </c>
      <c r="L28" s="17"/>
      <c r="M28" s="17"/>
      <c r="N28" s="17"/>
      <c r="P28" s="15" t="s">
        <v>1</v>
      </c>
      <c r="Q28" s="17"/>
      <c r="R28" s="17"/>
      <c r="S28" s="17"/>
      <c r="U28" s="15" t="s">
        <v>2</v>
      </c>
      <c r="V28" s="17"/>
      <c r="W28" s="15"/>
      <c r="X28" s="17"/>
      <c r="Z28" s="2" t="s">
        <v>115</v>
      </c>
      <c r="AI28" s="2" t="s">
        <v>69</v>
      </c>
    </row>
    <row r="29" spans="1:38" ht="12.75">
      <c r="A29" s="13">
        <v>4</v>
      </c>
      <c r="B29" s="16" t="s">
        <v>35</v>
      </c>
      <c r="C29" s="29" t="s">
        <v>42</v>
      </c>
      <c r="D29" s="53">
        <f aca="true" t="shared" si="1" ref="D29:D34">MIN(K29:AL29)</f>
        <v>0.0008747685185185185</v>
      </c>
      <c r="E29" s="8" t="s">
        <v>70</v>
      </c>
      <c r="F29" s="26"/>
      <c r="G29" s="11">
        <v>1</v>
      </c>
      <c r="I29" s="11">
        <v>10</v>
      </c>
      <c r="J29" s="14">
        <v>10</v>
      </c>
      <c r="K29" s="39">
        <v>0.0008982638888888889</v>
      </c>
      <c r="L29" s="39">
        <v>0.0010488425925925925</v>
      </c>
      <c r="M29" s="39">
        <v>0.0009045138888888888</v>
      </c>
      <c r="N29" s="39">
        <v>0.0009006944444444444</v>
      </c>
      <c r="O29" s="56"/>
      <c r="P29" s="39">
        <v>0.0008908564814814815</v>
      </c>
      <c r="Q29" s="39">
        <v>0.0008854166666666666</v>
      </c>
      <c r="R29" s="39">
        <v>0.0008833333333333333</v>
      </c>
      <c r="S29" s="39">
        <v>0.0008890046296296297</v>
      </c>
      <c r="T29" s="56"/>
      <c r="U29" s="39">
        <v>0.0008850694444444444</v>
      </c>
      <c r="V29" s="39">
        <v>0.0008861111111111111</v>
      </c>
      <c r="W29" s="39">
        <v>0.000880787037037037</v>
      </c>
      <c r="X29" s="39">
        <v>0.0008771990740740741</v>
      </c>
      <c r="Y29" s="39"/>
      <c r="Z29" s="39">
        <v>0.0008872685185185186</v>
      </c>
      <c r="AA29" s="39">
        <v>0.0008855324074074075</v>
      </c>
      <c r="AB29" s="39">
        <v>0.0008871527777777776</v>
      </c>
      <c r="AC29" s="39">
        <v>0.0008832175925925926</v>
      </c>
      <c r="AD29" s="39">
        <v>0.0008812500000000001</v>
      </c>
      <c r="AE29" s="39">
        <v>0.0008842592592592592</v>
      </c>
      <c r="AF29" s="39">
        <v>0.0008849537037037037</v>
      </c>
      <c r="AG29" s="39">
        <v>0.0008803240740740742</v>
      </c>
      <c r="AH29" s="39"/>
      <c r="AI29" s="39">
        <v>0.0008777777777777778</v>
      </c>
      <c r="AJ29" s="39">
        <v>0.0008818287037037037</v>
      </c>
      <c r="AK29" s="40">
        <v>0.0008747685185185185</v>
      </c>
      <c r="AL29" s="39">
        <v>0.0008770833333333333</v>
      </c>
    </row>
    <row r="30" spans="2:38" ht="12.75">
      <c r="B30" s="16" t="s">
        <v>34</v>
      </c>
      <c r="C30" s="29" t="s">
        <v>42</v>
      </c>
      <c r="D30" s="53">
        <f t="shared" si="1"/>
        <v>0.0008751157407407406</v>
      </c>
      <c r="E30" s="8"/>
      <c r="F30" s="26"/>
      <c r="G30" s="11">
        <v>2</v>
      </c>
      <c r="I30" s="11">
        <v>8</v>
      </c>
      <c r="J30" s="14">
        <v>8</v>
      </c>
      <c r="K30" s="39">
        <v>0.0009028935185185186</v>
      </c>
      <c r="L30" s="39">
        <v>0.000894212962962963</v>
      </c>
      <c r="M30" s="39">
        <v>0.0009118055555555555</v>
      </c>
      <c r="N30" s="39">
        <v>0.0008829861111111112</v>
      </c>
      <c r="O30" s="56"/>
      <c r="P30" s="39">
        <v>0.0008906249999999999</v>
      </c>
      <c r="Q30" s="39">
        <v>0.0008782407407407406</v>
      </c>
      <c r="R30" s="39">
        <v>0.001052662037037037</v>
      </c>
      <c r="S30" s="39">
        <v>0.0009627314814814815</v>
      </c>
      <c r="T30" s="56"/>
      <c r="U30" s="39">
        <v>0.0008872685185185186</v>
      </c>
      <c r="V30" s="39">
        <v>0.0008901620370370371</v>
      </c>
      <c r="W30" s="39">
        <v>0.0008783564814814814</v>
      </c>
      <c r="X30" s="40">
        <v>0.0008751157407407406</v>
      </c>
      <c r="Y30" s="39"/>
      <c r="Z30" s="39">
        <v>0.0008844907407407408</v>
      </c>
      <c r="AA30" s="39">
        <v>0.0008792824074074075</v>
      </c>
      <c r="AB30" s="39">
        <v>0.0008912037037037036</v>
      </c>
      <c r="AC30" s="39">
        <v>0.0008951388888888889</v>
      </c>
      <c r="AD30" s="39">
        <v>0.0008885416666666667</v>
      </c>
      <c r="AE30" s="39">
        <v>0.0008836805555555555</v>
      </c>
      <c r="AF30" s="39">
        <v>0.0008951388888888889</v>
      </c>
      <c r="AG30" s="39">
        <v>0.0010092592592592592</v>
      </c>
      <c r="AH30" s="39"/>
      <c r="AI30" s="39">
        <v>0.0008929398148148148</v>
      </c>
      <c r="AJ30" s="39">
        <v>0.0008831018518518519</v>
      </c>
      <c r="AK30" s="39">
        <v>0.0008826388888888889</v>
      </c>
      <c r="AL30" s="39">
        <v>0.0008753472222222222</v>
      </c>
    </row>
    <row r="31" spans="2:38" ht="12.75">
      <c r="B31" s="16" t="s">
        <v>36</v>
      </c>
      <c r="C31" s="29" t="s">
        <v>42</v>
      </c>
      <c r="D31" s="53">
        <f t="shared" si="1"/>
        <v>0.0008831018518518519</v>
      </c>
      <c r="E31" s="8" t="s">
        <v>70</v>
      </c>
      <c r="F31" s="26"/>
      <c r="G31" s="11">
        <v>3</v>
      </c>
      <c r="I31" s="11">
        <v>7</v>
      </c>
      <c r="J31" s="14">
        <v>7</v>
      </c>
      <c r="K31" s="39">
        <v>0.0008972222222222223</v>
      </c>
      <c r="L31" s="39">
        <v>0.0008864583333333333</v>
      </c>
      <c r="M31" s="39">
        <v>0.0008922453703703704</v>
      </c>
      <c r="N31" s="39">
        <v>0.0008866898148148149</v>
      </c>
      <c r="O31" s="56"/>
      <c r="P31" s="39">
        <v>0.0010980324074074074</v>
      </c>
      <c r="Q31" s="39">
        <v>0.000900462962962963</v>
      </c>
      <c r="R31" s="39">
        <v>0.0008914351851851852</v>
      </c>
      <c r="S31" s="39">
        <v>0.0008870370370370372</v>
      </c>
      <c r="T31" s="56"/>
      <c r="U31" s="39">
        <v>0.0009158564814814815</v>
      </c>
      <c r="V31" s="39">
        <v>0.0008878472222222222</v>
      </c>
      <c r="W31" s="39">
        <v>0.0008878472222222222</v>
      </c>
      <c r="X31" s="40">
        <v>0.0008831018518518519</v>
      </c>
      <c r="Y31" s="39"/>
      <c r="Z31" s="39">
        <v>0.0009056712962962963</v>
      </c>
      <c r="AA31" s="39">
        <v>0.0008849537037037037</v>
      </c>
      <c r="AB31" s="39">
        <v>0.0009072916666666666</v>
      </c>
      <c r="AC31" s="39">
        <v>0.0009255787037037036</v>
      </c>
      <c r="AD31" s="39">
        <v>0.0008935185185185184</v>
      </c>
      <c r="AE31" s="39">
        <v>0.0008871527777777776</v>
      </c>
      <c r="AF31" s="39">
        <v>0.0008874999999999999</v>
      </c>
      <c r="AG31" s="39">
        <v>0.0008858796296296297</v>
      </c>
      <c r="AH31" s="39"/>
      <c r="AI31" s="39">
        <v>0.0009032407407407408</v>
      </c>
      <c r="AJ31" s="39">
        <v>0.0008880787037037038</v>
      </c>
      <c r="AK31" s="39">
        <v>0.0008935185185185184</v>
      </c>
      <c r="AL31" s="39">
        <v>0.001153587962962963</v>
      </c>
    </row>
    <row r="32" spans="1:38" ht="12.75">
      <c r="A32" s="2"/>
      <c r="B32" s="16" t="s">
        <v>66</v>
      </c>
      <c r="C32" s="29" t="s">
        <v>54</v>
      </c>
      <c r="D32" s="53">
        <f t="shared" si="1"/>
        <v>0.0008996527777777779</v>
      </c>
      <c r="F32" s="26"/>
      <c r="H32" s="14">
        <v>1</v>
      </c>
      <c r="I32" s="12">
        <v>8</v>
      </c>
      <c r="J32" s="14">
        <v>8</v>
      </c>
      <c r="K32" s="39">
        <v>0.0009127314814814815</v>
      </c>
      <c r="L32" s="39">
        <v>0.0009202546296296295</v>
      </c>
      <c r="M32" s="39">
        <v>0.0009038194444444444</v>
      </c>
      <c r="N32" s="39">
        <v>0.0009016203703703703</v>
      </c>
      <c r="O32" s="56"/>
      <c r="P32" s="39">
        <v>0.0009160879629629628</v>
      </c>
      <c r="Q32" s="39">
        <v>0.0009096064814814816</v>
      </c>
      <c r="R32" s="39">
        <v>0.0009105324074074075</v>
      </c>
      <c r="S32" s="39">
        <v>0.0009153935185185185</v>
      </c>
      <c r="T32" s="56"/>
      <c r="U32" s="39">
        <v>0.0009105324074074075</v>
      </c>
      <c r="V32" s="39">
        <v>0.0009032407407407408</v>
      </c>
      <c r="W32" s="39">
        <v>0.0009072916666666666</v>
      </c>
      <c r="X32" s="39">
        <v>0.0009068287037037039</v>
      </c>
      <c r="Y32" s="39"/>
      <c r="Z32" s="39">
        <v>0.0009196759259259259</v>
      </c>
      <c r="AA32" s="39">
        <v>0.0009115740740740741</v>
      </c>
      <c r="AB32" s="39">
        <v>0.0009217592592592592</v>
      </c>
      <c r="AC32" s="39">
        <v>0.0009351851851851852</v>
      </c>
      <c r="AD32" s="39">
        <v>0.0009282407407407408</v>
      </c>
      <c r="AE32" s="39">
        <v>0.000916550925925926</v>
      </c>
      <c r="AF32" s="39">
        <v>0.0009074074074074074</v>
      </c>
      <c r="AG32" s="39">
        <v>0.0009180555555555556</v>
      </c>
      <c r="AH32" s="39"/>
      <c r="AI32" s="39">
        <v>0.0009108796296296295</v>
      </c>
      <c r="AJ32" s="40">
        <v>0.0008996527777777779</v>
      </c>
      <c r="AK32" s="39">
        <v>0.0009056712962962963</v>
      </c>
      <c r="AL32" s="39">
        <v>0.0009063657407407407</v>
      </c>
    </row>
    <row r="33" spans="1:38" ht="12.75">
      <c r="A33" s="2"/>
      <c r="B33" s="16" t="s">
        <v>67</v>
      </c>
      <c r="C33" s="29" t="s">
        <v>54</v>
      </c>
      <c r="D33" s="53">
        <f t="shared" si="1"/>
        <v>0.0009111111111111111</v>
      </c>
      <c r="F33" s="26"/>
      <c r="H33" s="14">
        <v>2</v>
      </c>
      <c r="I33" s="12">
        <v>6</v>
      </c>
      <c r="J33" s="14">
        <v>6</v>
      </c>
      <c r="K33" s="39">
        <v>0.0013656249999999999</v>
      </c>
      <c r="L33" s="39">
        <v>0.0010371527777777777</v>
      </c>
      <c r="M33" s="39">
        <v>0.0009871527777777778</v>
      </c>
      <c r="N33" s="39">
        <v>0.0009730324074074074</v>
      </c>
      <c r="O33" s="56"/>
      <c r="P33" s="39">
        <v>0.0009792824074074072</v>
      </c>
      <c r="Q33" s="39">
        <v>0.0010975694444444444</v>
      </c>
      <c r="R33" s="39">
        <v>0.0009673611111111111</v>
      </c>
      <c r="S33" s="39">
        <v>0.000970949074074074</v>
      </c>
      <c r="T33" s="56"/>
      <c r="U33" s="39">
        <v>0.0009622685185185184</v>
      </c>
      <c r="V33" s="39">
        <v>0.0010480324074074075</v>
      </c>
      <c r="W33" s="39">
        <v>0.000971875</v>
      </c>
      <c r="X33" s="39">
        <v>0.0009637731481481481</v>
      </c>
      <c r="Y33" s="39"/>
      <c r="Z33" s="39">
        <v>0.0009427083333333333</v>
      </c>
      <c r="AA33" s="39">
        <v>0.0009216435185185186</v>
      </c>
      <c r="AB33" s="39">
        <v>0.0009231481481481482</v>
      </c>
      <c r="AC33" s="39">
        <v>0.0009310185185185185</v>
      </c>
      <c r="AD33" s="39">
        <v>0.0009494212962962963</v>
      </c>
      <c r="AE33" s="39">
        <v>0.0009858796296296297</v>
      </c>
      <c r="AF33" s="39">
        <v>0.0009151620370370371</v>
      </c>
      <c r="AG33" s="39">
        <v>0.0009252314814814814</v>
      </c>
      <c r="AH33" s="39"/>
      <c r="AI33" s="39">
        <v>0.0009246527777777778</v>
      </c>
      <c r="AJ33" s="39">
        <v>0.0009172453703703703</v>
      </c>
      <c r="AK33" s="40">
        <v>0.0009111111111111111</v>
      </c>
      <c r="AL33" s="39">
        <v>0.0009121527777777777</v>
      </c>
    </row>
    <row r="34" spans="2:38" ht="12.75">
      <c r="B34" s="16" t="s">
        <v>68</v>
      </c>
      <c r="C34" s="29" t="s">
        <v>42</v>
      </c>
      <c r="D34" s="53">
        <f t="shared" si="1"/>
        <v>0.0010810185185185185</v>
      </c>
      <c r="E34" s="7"/>
      <c r="F34" s="26"/>
      <c r="I34" s="11" t="s">
        <v>57</v>
      </c>
      <c r="K34" s="39">
        <v>0.0011711805555555557</v>
      </c>
      <c r="L34" s="39">
        <v>0.0011711805555555557</v>
      </c>
      <c r="M34" s="39">
        <v>0.0011489583333333334</v>
      </c>
      <c r="N34" s="39"/>
      <c r="O34" s="56"/>
      <c r="P34" s="39">
        <v>0.0011568287037037038</v>
      </c>
      <c r="Q34" s="39">
        <v>0.0011679398148148148</v>
      </c>
      <c r="R34" s="39">
        <v>0.0011475694444444443</v>
      </c>
      <c r="S34" s="39">
        <v>0.001167824074074074</v>
      </c>
      <c r="T34" s="56"/>
      <c r="U34" s="39">
        <v>0.0011295138888888889</v>
      </c>
      <c r="V34" s="39">
        <v>0.001176388888888889</v>
      </c>
      <c r="W34" s="39">
        <v>0.0011715277777777776</v>
      </c>
      <c r="X34" s="39">
        <v>0.0012020833333333332</v>
      </c>
      <c r="Y34" s="39"/>
      <c r="Z34" s="39">
        <v>0.0010953703703703702</v>
      </c>
      <c r="AA34" s="39">
        <v>0.0011122685185185185</v>
      </c>
      <c r="AB34" s="39">
        <v>0.001144560185185185</v>
      </c>
      <c r="AC34" s="39">
        <v>0.0011461805555555557</v>
      </c>
      <c r="AD34" s="39">
        <v>0.0011233796296296296</v>
      </c>
      <c r="AE34" s="39">
        <v>0.0011583333333333333</v>
      </c>
      <c r="AF34" s="39">
        <v>0.0011204861111111112</v>
      </c>
      <c r="AG34" s="39"/>
      <c r="AH34" s="39"/>
      <c r="AI34" s="40">
        <v>0.0010810185185185185</v>
      </c>
      <c r="AJ34" s="39">
        <v>0.0010944444444444445</v>
      </c>
      <c r="AK34" s="39">
        <v>0.001095486111111111</v>
      </c>
      <c r="AL34" s="39">
        <v>0.0011348379629629631</v>
      </c>
    </row>
    <row r="35" spans="4:25" ht="12.75">
      <c r="D35" s="53"/>
      <c r="E35" s="8"/>
      <c r="F35" s="26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9"/>
      <c r="V35" s="41"/>
      <c r="W35" s="41"/>
      <c r="X35" s="41"/>
      <c r="Y35" s="41"/>
    </row>
    <row r="36" spans="1:25" ht="12.75">
      <c r="A36" s="2" t="s">
        <v>59</v>
      </c>
      <c r="C36" s="42"/>
      <c r="D36" s="53" t="s">
        <v>3</v>
      </c>
      <c r="E36" s="8"/>
      <c r="F36" s="26"/>
      <c r="I36" s="16"/>
      <c r="J36" s="24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9"/>
    </row>
    <row r="37" spans="1:25" ht="12.75">
      <c r="A37" s="2">
        <v>5</v>
      </c>
      <c r="B37" t="s">
        <v>33</v>
      </c>
      <c r="C37" s="29" t="s">
        <v>41</v>
      </c>
      <c r="D37" s="96">
        <f aca="true" t="shared" si="2" ref="D37:D42">MIN(K37:M37)</f>
        <v>56.57</v>
      </c>
      <c r="E37" s="8"/>
      <c r="F37" s="26">
        <v>1</v>
      </c>
      <c r="I37" s="16">
        <v>8</v>
      </c>
      <c r="J37" s="14">
        <v>8</v>
      </c>
      <c r="K37" s="57">
        <v>66.07</v>
      </c>
      <c r="L37" s="57">
        <v>56.57</v>
      </c>
      <c r="M37" s="57">
        <v>58.77</v>
      </c>
      <c r="P37" s="41"/>
      <c r="Q37" s="41"/>
      <c r="R37" s="41"/>
      <c r="S37" s="41"/>
      <c r="T37" s="9"/>
      <c r="U37" s="41"/>
      <c r="V37" s="41"/>
      <c r="W37" s="41"/>
      <c r="X37" s="41"/>
      <c r="Y37" s="41"/>
    </row>
    <row r="38" spans="2:13" ht="12.75">
      <c r="B38" t="s">
        <v>34</v>
      </c>
      <c r="C38" s="29" t="s">
        <v>42</v>
      </c>
      <c r="D38" s="96">
        <f t="shared" si="2"/>
        <v>57.01</v>
      </c>
      <c r="F38" s="26"/>
      <c r="G38" s="11">
        <v>1</v>
      </c>
      <c r="I38" s="11">
        <v>10</v>
      </c>
      <c r="J38" s="14">
        <v>10</v>
      </c>
      <c r="K38" s="57">
        <v>57.68</v>
      </c>
      <c r="L38" s="57">
        <v>57.01</v>
      </c>
      <c r="M38" s="57">
        <v>57.12</v>
      </c>
    </row>
    <row r="39" spans="1:26" ht="12.75">
      <c r="A39" s="2"/>
      <c r="B39" t="s">
        <v>35</v>
      </c>
      <c r="C39" s="29" t="s">
        <v>42</v>
      </c>
      <c r="D39" s="96">
        <f t="shared" si="2"/>
        <v>58.33</v>
      </c>
      <c r="E39" s="7"/>
      <c r="F39" s="26"/>
      <c r="G39" s="11">
        <v>2</v>
      </c>
      <c r="I39" s="11">
        <v>8</v>
      </c>
      <c r="J39" s="14">
        <v>8</v>
      </c>
      <c r="K39" s="57">
        <v>59.76</v>
      </c>
      <c r="L39" s="57">
        <v>58.66</v>
      </c>
      <c r="M39" s="57">
        <v>58.33</v>
      </c>
      <c r="P39" s="2"/>
      <c r="U39" s="2"/>
      <c r="Z39" s="2"/>
    </row>
    <row r="40" spans="1:30" ht="12.75">
      <c r="A40" s="2"/>
      <c r="B40" t="s">
        <v>66</v>
      </c>
      <c r="C40" s="29" t="s">
        <v>54</v>
      </c>
      <c r="D40" s="96">
        <f t="shared" si="2"/>
        <v>58.44</v>
      </c>
      <c r="E40" s="8"/>
      <c r="F40" s="26"/>
      <c r="H40" s="14">
        <v>1</v>
      </c>
      <c r="I40" s="12">
        <v>7</v>
      </c>
      <c r="J40" s="14">
        <v>7</v>
      </c>
      <c r="K40" s="57">
        <v>59.37</v>
      </c>
      <c r="L40" s="57">
        <v>58.78</v>
      </c>
      <c r="M40" s="57">
        <v>58.44</v>
      </c>
      <c r="P40" s="23"/>
      <c r="Q40" s="23"/>
      <c r="R40" s="23"/>
      <c r="S40" s="23"/>
      <c r="U40" s="23"/>
      <c r="V40" s="23"/>
      <c r="W40" s="23"/>
      <c r="X40" s="23"/>
      <c r="Z40" s="23"/>
      <c r="AA40" s="23"/>
      <c r="AB40" s="23"/>
      <c r="AC40" s="23"/>
      <c r="AD40" s="23"/>
    </row>
    <row r="41" spans="2:30" ht="12.75">
      <c r="B41" t="s">
        <v>71</v>
      </c>
      <c r="C41" s="29" t="s">
        <v>41</v>
      </c>
      <c r="D41" s="97">
        <f t="shared" si="2"/>
        <v>59.6</v>
      </c>
      <c r="E41" s="8"/>
      <c r="F41" s="26">
        <v>2</v>
      </c>
      <c r="I41" s="16">
        <v>6</v>
      </c>
      <c r="J41" s="14">
        <v>6</v>
      </c>
      <c r="K41" s="58">
        <v>59.6</v>
      </c>
      <c r="L41" s="57">
        <v>63.06</v>
      </c>
      <c r="M41" s="57">
        <v>59.98</v>
      </c>
      <c r="P41" s="23"/>
      <c r="Q41" s="23"/>
      <c r="R41" s="23"/>
      <c r="S41" s="23"/>
      <c r="U41" s="23"/>
      <c r="V41" s="22"/>
      <c r="W41" s="23"/>
      <c r="X41" s="23"/>
      <c r="Z41" s="23"/>
      <c r="AA41" s="23"/>
      <c r="AB41" s="23"/>
      <c r="AC41" s="23"/>
      <c r="AD41" s="23"/>
    </row>
    <row r="42" spans="2:30" ht="12.75">
      <c r="B42" t="s">
        <v>37</v>
      </c>
      <c r="C42" s="29" t="s">
        <v>42</v>
      </c>
      <c r="D42" s="96">
        <f t="shared" si="2"/>
        <v>62.07</v>
      </c>
      <c r="E42" s="8"/>
      <c r="F42" s="26"/>
      <c r="G42" s="11">
        <v>3</v>
      </c>
      <c r="I42" s="11">
        <v>6</v>
      </c>
      <c r="J42" s="14">
        <v>6</v>
      </c>
      <c r="K42" s="57">
        <v>63.05</v>
      </c>
      <c r="L42" s="57">
        <v>62.07</v>
      </c>
      <c r="M42" s="57">
        <v>62.17</v>
      </c>
      <c r="P42" s="23"/>
      <c r="Q42" s="23"/>
      <c r="R42" s="23"/>
      <c r="S42" s="23"/>
      <c r="T42" s="99"/>
      <c r="U42" s="23"/>
      <c r="V42" s="23"/>
      <c r="W42" s="23"/>
      <c r="X42" s="22"/>
      <c r="Z42" s="23"/>
      <c r="AA42" s="23"/>
      <c r="AB42" s="23"/>
      <c r="AC42" s="23"/>
      <c r="AD42" s="23"/>
    </row>
    <row r="43" spans="2:30" ht="12.75">
      <c r="B43"/>
      <c r="D43" s="96"/>
      <c r="E43" s="8"/>
      <c r="F43" s="26"/>
      <c r="K43" s="57"/>
      <c r="L43" s="57"/>
      <c r="M43" s="57"/>
      <c r="P43" s="23"/>
      <c r="Q43" s="23"/>
      <c r="R43" s="23"/>
      <c r="S43" s="23"/>
      <c r="T43" s="99"/>
      <c r="U43" s="23"/>
      <c r="V43" s="23"/>
      <c r="W43" s="23"/>
      <c r="X43" s="22"/>
      <c r="Z43" s="23"/>
      <c r="AA43" s="23"/>
      <c r="AB43" s="23"/>
      <c r="AC43" s="23"/>
      <c r="AD43" s="23"/>
    </row>
    <row r="44" spans="3:30" ht="12.75">
      <c r="C44" s="30"/>
      <c r="D44" s="53"/>
      <c r="E44" s="8"/>
      <c r="F44" s="26"/>
      <c r="I44" s="12"/>
      <c r="J44" s="18"/>
      <c r="K44" s="2"/>
      <c r="L44" s="2" t="s">
        <v>112</v>
      </c>
      <c r="M44" s="31"/>
      <c r="O44" s="2" t="s">
        <v>113</v>
      </c>
      <c r="P44" s="2"/>
      <c r="R44" s="2" t="s">
        <v>108</v>
      </c>
      <c r="S44" s="22"/>
      <c r="T44" s="94" t="s">
        <v>100</v>
      </c>
      <c r="U44" s="94" t="s">
        <v>101</v>
      </c>
      <c r="V44" s="23"/>
      <c r="W44" s="23"/>
      <c r="X44" s="23"/>
      <c r="Z44" s="23"/>
      <c r="AA44" s="23"/>
      <c r="AB44" s="23"/>
      <c r="AC44" s="23"/>
      <c r="AD44" s="23"/>
    </row>
    <row r="45" spans="1:22" ht="12.75">
      <c r="A45" s="2" t="s">
        <v>78</v>
      </c>
      <c r="D45" s="28" t="s">
        <v>99</v>
      </c>
      <c r="K45" s="71" t="s">
        <v>109</v>
      </c>
      <c r="L45" s="72" t="s">
        <v>110</v>
      </c>
      <c r="M45" s="73" t="s">
        <v>111</v>
      </c>
      <c r="N45" s="71" t="s">
        <v>109</v>
      </c>
      <c r="O45" s="72" t="s">
        <v>110</v>
      </c>
      <c r="P45" s="73" t="s">
        <v>111</v>
      </c>
      <c r="Q45" s="71" t="s">
        <v>109</v>
      </c>
      <c r="R45" s="72" t="s">
        <v>110</v>
      </c>
      <c r="S45" s="73" t="s">
        <v>111</v>
      </c>
      <c r="T45" s="88" t="s">
        <v>109</v>
      </c>
      <c r="U45" s="95" t="s">
        <v>109</v>
      </c>
      <c r="V45" s="73" t="s">
        <v>114</v>
      </c>
    </row>
    <row r="46" spans="1:22" ht="12.75">
      <c r="A46" s="2">
        <v>6</v>
      </c>
      <c r="B46" s="59" t="s">
        <v>35</v>
      </c>
      <c r="C46" s="59" t="s">
        <v>75</v>
      </c>
      <c r="D46" s="28">
        <f aca="true" t="shared" si="3" ref="D46:D70">M46+P46+S46+T46+V46</f>
        <v>141.37</v>
      </c>
      <c r="G46" s="11">
        <v>1</v>
      </c>
      <c r="I46" s="11">
        <v>10</v>
      </c>
      <c r="J46" s="14">
        <v>10</v>
      </c>
      <c r="K46" s="74">
        <v>30.25</v>
      </c>
      <c r="L46" s="75"/>
      <c r="M46" s="59">
        <f aca="true" t="shared" si="4" ref="M46:M61">K46+L46</f>
        <v>30.25</v>
      </c>
      <c r="N46" s="74">
        <v>29.25</v>
      </c>
      <c r="O46" s="75"/>
      <c r="P46" s="82">
        <f aca="true" t="shared" si="5" ref="P46:P68">N46+O46</f>
        <v>29.25</v>
      </c>
      <c r="Q46" s="74">
        <v>50.59</v>
      </c>
      <c r="R46" s="35"/>
      <c r="S46" s="76">
        <f aca="true" t="shared" si="6" ref="S46:S67">Q46+R46</f>
        <v>50.59</v>
      </c>
      <c r="T46" s="86">
        <v>31.22</v>
      </c>
      <c r="U46" s="90">
        <v>83.94</v>
      </c>
      <c r="V46" s="76">
        <f aca="true" t="shared" si="7" ref="V46:V70">ABS(U46-84)</f>
        <v>0.060000000000002274</v>
      </c>
    </row>
    <row r="47" spans="1:25" ht="12.75">
      <c r="A47" s="2"/>
      <c r="B47" s="59" t="s">
        <v>34</v>
      </c>
      <c r="C47" s="59" t="s">
        <v>75</v>
      </c>
      <c r="D47" s="28">
        <f t="shared" si="3"/>
        <v>143.1</v>
      </c>
      <c r="G47" s="11">
        <v>2</v>
      </c>
      <c r="I47" s="11">
        <v>8</v>
      </c>
      <c r="J47" s="14">
        <v>8</v>
      </c>
      <c r="K47" s="74">
        <v>27.57</v>
      </c>
      <c r="L47" s="75">
        <v>5</v>
      </c>
      <c r="M47" s="59">
        <f t="shared" si="4"/>
        <v>32.57</v>
      </c>
      <c r="N47" s="74">
        <v>28.78</v>
      </c>
      <c r="O47" s="75"/>
      <c r="P47" s="76">
        <f t="shared" si="5"/>
        <v>28.78</v>
      </c>
      <c r="Q47" s="74">
        <v>50.96</v>
      </c>
      <c r="R47" s="35"/>
      <c r="S47" s="82">
        <f t="shared" si="6"/>
        <v>50.96</v>
      </c>
      <c r="T47" s="87">
        <v>30.69</v>
      </c>
      <c r="U47" s="91">
        <v>84.1</v>
      </c>
      <c r="V47" s="59">
        <f t="shared" si="7"/>
        <v>0.09999999999999432</v>
      </c>
      <c r="Y47" s="27"/>
    </row>
    <row r="48" spans="2:25" ht="12.75">
      <c r="B48" s="60" t="s">
        <v>79</v>
      </c>
      <c r="C48" s="60" t="s">
        <v>75</v>
      </c>
      <c r="D48" s="28">
        <f t="shared" si="3"/>
        <v>155.13</v>
      </c>
      <c r="G48" s="11">
        <v>3</v>
      </c>
      <c r="I48" s="11">
        <v>7</v>
      </c>
      <c r="J48" s="14">
        <v>7</v>
      </c>
      <c r="K48" s="74">
        <v>30.78</v>
      </c>
      <c r="L48" s="75">
        <v>5</v>
      </c>
      <c r="M48" s="59">
        <f t="shared" si="4"/>
        <v>35.78</v>
      </c>
      <c r="N48" s="74">
        <v>31.5</v>
      </c>
      <c r="O48" s="75"/>
      <c r="P48" s="82">
        <f t="shared" si="5"/>
        <v>31.5</v>
      </c>
      <c r="Q48" s="74">
        <v>54.78</v>
      </c>
      <c r="R48" s="35"/>
      <c r="S48" s="82">
        <f t="shared" si="6"/>
        <v>54.78</v>
      </c>
      <c r="T48" s="88">
        <v>31.75</v>
      </c>
      <c r="U48" s="91">
        <v>85.32</v>
      </c>
      <c r="V48" s="59">
        <f t="shared" si="7"/>
        <v>1.3199999999999932</v>
      </c>
      <c r="Y48" s="27"/>
    </row>
    <row r="49" spans="2:25" ht="12.75">
      <c r="B49" s="59" t="s">
        <v>80</v>
      </c>
      <c r="C49" s="59" t="s">
        <v>76</v>
      </c>
      <c r="D49" s="28">
        <f t="shared" si="3"/>
        <v>156.73</v>
      </c>
      <c r="H49" s="14">
        <v>1</v>
      </c>
      <c r="I49" s="12">
        <v>10</v>
      </c>
      <c r="J49" s="14">
        <v>10</v>
      </c>
      <c r="K49" s="74">
        <v>29.47</v>
      </c>
      <c r="L49" s="75"/>
      <c r="M49" s="59">
        <f t="shared" si="4"/>
        <v>29.47</v>
      </c>
      <c r="N49" s="74">
        <v>32.56</v>
      </c>
      <c r="O49" s="75"/>
      <c r="P49" s="82">
        <f t="shared" si="5"/>
        <v>32.56</v>
      </c>
      <c r="Q49" s="74">
        <v>60.11</v>
      </c>
      <c r="R49" s="35"/>
      <c r="S49" s="82">
        <f t="shared" si="6"/>
        <v>60.11</v>
      </c>
      <c r="T49" s="88">
        <v>32.81</v>
      </c>
      <c r="U49" s="91">
        <v>82.22</v>
      </c>
      <c r="V49" s="59">
        <f t="shared" si="7"/>
        <v>1.7800000000000011</v>
      </c>
      <c r="Y49" s="27"/>
    </row>
    <row r="50" spans="2:25" ht="12.75">
      <c r="B50" s="59" t="s">
        <v>53</v>
      </c>
      <c r="C50" s="59" t="s">
        <v>76</v>
      </c>
      <c r="D50" s="28">
        <f t="shared" si="3"/>
        <v>160.2</v>
      </c>
      <c r="H50" s="14">
        <v>2</v>
      </c>
      <c r="I50" s="12">
        <v>8</v>
      </c>
      <c r="J50" s="14">
        <v>8</v>
      </c>
      <c r="K50" s="74">
        <v>28.62</v>
      </c>
      <c r="L50" s="75"/>
      <c r="M50" s="76">
        <f t="shared" si="4"/>
        <v>28.62</v>
      </c>
      <c r="N50" s="74">
        <v>30.47</v>
      </c>
      <c r="O50" s="75"/>
      <c r="P50" s="82">
        <f t="shared" si="5"/>
        <v>30.47</v>
      </c>
      <c r="Q50" s="74">
        <v>59.29</v>
      </c>
      <c r="R50" s="35">
        <v>10</v>
      </c>
      <c r="S50" s="82">
        <f t="shared" si="6"/>
        <v>69.28999999999999</v>
      </c>
      <c r="T50" s="88">
        <v>31.19</v>
      </c>
      <c r="U50" s="91">
        <v>84.63</v>
      </c>
      <c r="V50" s="59">
        <f t="shared" si="7"/>
        <v>0.6299999999999955</v>
      </c>
      <c r="Y50" s="27"/>
    </row>
    <row r="51" spans="2:25" ht="12.75">
      <c r="B51" s="59" t="s">
        <v>81</v>
      </c>
      <c r="C51" s="59" t="s">
        <v>76</v>
      </c>
      <c r="D51" s="28">
        <f t="shared" si="3"/>
        <v>161.23000000000002</v>
      </c>
      <c r="H51" s="14">
        <v>3</v>
      </c>
      <c r="I51" s="12">
        <v>7</v>
      </c>
      <c r="J51" s="14">
        <v>7</v>
      </c>
      <c r="K51" s="74">
        <v>31.09</v>
      </c>
      <c r="L51" s="75">
        <v>5</v>
      </c>
      <c r="M51" s="59">
        <f t="shared" si="4"/>
        <v>36.09</v>
      </c>
      <c r="N51" s="74">
        <v>30.9</v>
      </c>
      <c r="O51" s="75"/>
      <c r="P51" s="82">
        <f t="shared" si="5"/>
        <v>30.9</v>
      </c>
      <c r="Q51" s="74">
        <v>59.71</v>
      </c>
      <c r="R51" s="35"/>
      <c r="S51" s="82">
        <f t="shared" si="6"/>
        <v>59.71</v>
      </c>
      <c r="T51" s="88">
        <v>32.88</v>
      </c>
      <c r="U51" s="91">
        <v>85.65</v>
      </c>
      <c r="V51" s="59">
        <f t="shared" si="7"/>
        <v>1.6500000000000057</v>
      </c>
      <c r="Y51" s="27"/>
    </row>
    <row r="52" spans="2:25" ht="12.75">
      <c r="B52" s="59" t="s">
        <v>62</v>
      </c>
      <c r="C52" s="59" t="s">
        <v>75</v>
      </c>
      <c r="D52" s="28">
        <f t="shared" si="3"/>
        <v>162.4</v>
      </c>
      <c r="G52" s="11">
        <v>4</v>
      </c>
      <c r="I52" s="11">
        <v>6</v>
      </c>
      <c r="J52" s="14">
        <v>6</v>
      </c>
      <c r="K52" s="74">
        <v>34.06</v>
      </c>
      <c r="L52" s="75"/>
      <c r="M52" s="59">
        <f t="shared" si="4"/>
        <v>34.06</v>
      </c>
      <c r="N52" s="74">
        <v>31.97</v>
      </c>
      <c r="O52" s="75"/>
      <c r="P52" s="82">
        <f t="shared" si="5"/>
        <v>31.97</v>
      </c>
      <c r="Q52" s="74">
        <v>58.37</v>
      </c>
      <c r="R52" s="35"/>
      <c r="S52" s="82">
        <f t="shared" si="6"/>
        <v>58.37</v>
      </c>
      <c r="T52" s="86">
        <v>33</v>
      </c>
      <c r="U52" s="91">
        <v>89</v>
      </c>
      <c r="V52" s="59">
        <f t="shared" si="7"/>
        <v>5</v>
      </c>
      <c r="Y52" s="27"/>
    </row>
    <row r="53" spans="2:25" ht="12.75">
      <c r="B53" s="59" t="s">
        <v>33</v>
      </c>
      <c r="C53" s="59" t="s">
        <v>74</v>
      </c>
      <c r="D53" s="28">
        <f t="shared" si="3"/>
        <v>163.89</v>
      </c>
      <c r="F53" s="11">
        <v>1</v>
      </c>
      <c r="I53" s="16">
        <v>8</v>
      </c>
      <c r="J53" s="14">
        <v>5</v>
      </c>
      <c r="K53" s="74">
        <v>33.57</v>
      </c>
      <c r="L53" s="75">
        <v>5</v>
      </c>
      <c r="M53" s="59">
        <f t="shared" si="4"/>
        <v>38.57</v>
      </c>
      <c r="N53" s="74">
        <v>31.46</v>
      </c>
      <c r="O53" s="75">
        <v>10</v>
      </c>
      <c r="P53" s="82">
        <f t="shared" si="5"/>
        <v>41.46</v>
      </c>
      <c r="Q53" s="74">
        <v>51.92</v>
      </c>
      <c r="R53" s="35"/>
      <c r="S53" s="82">
        <f t="shared" si="6"/>
        <v>51.92</v>
      </c>
      <c r="T53" s="88">
        <v>31.69</v>
      </c>
      <c r="U53" s="91">
        <v>83.75</v>
      </c>
      <c r="V53" s="59">
        <f t="shared" si="7"/>
        <v>0.25</v>
      </c>
      <c r="Y53" s="27"/>
    </row>
    <row r="54" spans="2:25" ht="12.75">
      <c r="B54" s="59" t="s">
        <v>82</v>
      </c>
      <c r="C54" s="59" t="s">
        <v>76</v>
      </c>
      <c r="D54" s="28">
        <f t="shared" si="3"/>
        <v>170.98000000000002</v>
      </c>
      <c r="H54" s="14">
        <v>4</v>
      </c>
      <c r="I54" s="12">
        <v>6</v>
      </c>
      <c r="J54" s="14">
        <v>6</v>
      </c>
      <c r="K54" s="74">
        <v>33</v>
      </c>
      <c r="L54" s="75">
        <v>5</v>
      </c>
      <c r="M54" s="59">
        <f t="shared" si="4"/>
        <v>38</v>
      </c>
      <c r="N54" s="74">
        <v>33.66</v>
      </c>
      <c r="O54" s="75"/>
      <c r="P54" s="82">
        <f t="shared" si="5"/>
        <v>33.66</v>
      </c>
      <c r="Q54" s="74">
        <v>61.27</v>
      </c>
      <c r="R54" s="35"/>
      <c r="S54" s="82">
        <f t="shared" si="6"/>
        <v>61.27</v>
      </c>
      <c r="T54" s="88">
        <v>37.22</v>
      </c>
      <c r="U54" s="91">
        <v>84.83</v>
      </c>
      <c r="V54" s="59">
        <f t="shared" si="7"/>
        <v>0.8299999999999983</v>
      </c>
      <c r="Y54" s="27"/>
    </row>
    <row r="55" spans="2:25" ht="12.75">
      <c r="B55" s="59" t="s">
        <v>83</v>
      </c>
      <c r="C55" s="59" t="s">
        <v>76</v>
      </c>
      <c r="D55" s="28">
        <f t="shared" si="3"/>
        <v>174.88</v>
      </c>
      <c r="H55" s="14">
        <v>5</v>
      </c>
      <c r="I55" s="12">
        <v>5</v>
      </c>
      <c r="J55" s="14">
        <v>5</v>
      </c>
      <c r="K55" s="74">
        <v>32.88</v>
      </c>
      <c r="L55" s="75">
        <v>5</v>
      </c>
      <c r="M55" s="59">
        <f t="shared" si="4"/>
        <v>37.88</v>
      </c>
      <c r="N55" s="74">
        <v>33.09</v>
      </c>
      <c r="O55" s="75"/>
      <c r="P55" s="82">
        <f t="shared" si="5"/>
        <v>33.09</v>
      </c>
      <c r="Q55" s="74">
        <v>63.75</v>
      </c>
      <c r="R55" s="35"/>
      <c r="S55" s="82">
        <f t="shared" si="6"/>
        <v>63.75</v>
      </c>
      <c r="T55" s="88">
        <v>35.78</v>
      </c>
      <c r="U55" s="91">
        <v>88.38</v>
      </c>
      <c r="V55" s="59">
        <f t="shared" si="7"/>
        <v>4.3799999999999955</v>
      </c>
      <c r="Y55" s="27"/>
    </row>
    <row r="56" spans="2:25" ht="12.75">
      <c r="B56" s="59" t="s">
        <v>84</v>
      </c>
      <c r="C56" s="59" t="s">
        <v>76</v>
      </c>
      <c r="D56" s="28">
        <f t="shared" si="3"/>
        <v>177.79000000000002</v>
      </c>
      <c r="H56" s="14">
        <v>6</v>
      </c>
      <c r="I56" s="12">
        <v>4</v>
      </c>
      <c r="J56" s="14">
        <v>4</v>
      </c>
      <c r="K56" s="74">
        <v>32.84</v>
      </c>
      <c r="L56" s="75">
        <v>5</v>
      </c>
      <c r="M56" s="59">
        <f t="shared" si="4"/>
        <v>37.84</v>
      </c>
      <c r="N56" s="74">
        <v>34.17</v>
      </c>
      <c r="O56" s="75"/>
      <c r="P56" s="82">
        <f t="shared" si="5"/>
        <v>34.17</v>
      </c>
      <c r="Q56" s="74">
        <v>61.34</v>
      </c>
      <c r="R56" s="75">
        <v>10</v>
      </c>
      <c r="S56" s="82">
        <f t="shared" si="6"/>
        <v>71.34</v>
      </c>
      <c r="T56" s="86">
        <v>33.31</v>
      </c>
      <c r="U56" s="92">
        <v>85.13</v>
      </c>
      <c r="V56" s="59">
        <f t="shared" si="7"/>
        <v>1.1299999999999955</v>
      </c>
      <c r="Y56" s="27"/>
    </row>
    <row r="57" spans="2:22" ht="12.75">
      <c r="B57" s="59" t="s">
        <v>85</v>
      </c>
      <c r="C57" s="59" t="s">
        <v>76</v>
      </c>
      <c r="D57" s="28">
        <f t="shared" si="3"/>
        <v>178.58999999999997</v>
      </c>
      <c r="H57" s="14">
        <v>7</v>
      </c>
      <c r="I57" s="12">
        <v>3</v>
      </c>
      <c r="J57" s="14">
        <v>3</v>
      </c>
      <c r="K57" s="74">
        <v>33.04</v>
      </c>
      <c r="L57" s="75">
        <v>5</v>
      </c>
      <c r="M57" s="59">
        <f t="shared" si="4"/>
        <v>38.04</v>
      </c>
      <c r="N57" s="74">
        <v>33.25</v>
      </c>
      <c r="O57" s="75">
        <v>5</v>
      </c>
      <c r="P57" s="82">
        <f t="shared" si="5"/>
        <v>38.25</v>
      </c>
      <c r="Q57" s="74">
        <v>54.26</v>
      </c>
      <c r="R57" s="75">
        <v>10</v>
      </c>
      <c r="S57" s="82">
        <f t="shared" si="6"/>
        <v>64.25999999999999</v>
      </c>
      <c r="T57" s="88">
        <v>35.69</v>
      </c>
      <c r="U57" s="91">
        <v>86.35</v>
      </c>
      <c r="V57" s="59">
        <f t="shared" si="7"/>
        <v>2.3499999999999943</v>
      </c>
    </row>
    <row r="58" spans="1:33" ht="12.75">
      <c r="A58" s="2"/>
      <c r="B58" s="59" t="s">
        <v>37</v>
      </c>
      <c r="C58" s="59" t="s">
        <v>75</v>
      </c>
      <c r="D58" s="28">
        <f t="shared" si="3"/>
        <v>179.91000000000003</v>
      </c>
      <c r="G58" s="11">
        <v>5</v>
      </c>
      <c r="I58" s="11">
        <v>5</v>
      </c>
      <c r="J58" s="14">
        <v>2</v>
      </c>
      <c r="K58" s="74">
        <v>26.34</v>
      </c>
      <c r="L58" s="75">
        <v>15</v>
      </c>
      <c r="M58" s="59">
        <f t="shared" si="4"/>
        <v>41.34</v>
      </c>
      <c r="N58" s="74">
        <v>33.68</v>
      </c>
      <c r="O58" s="75">
        <v>5</v>
      </c>
      <c r="P58" s="82">
        <f t="shared" si="5"/>
        <v>38.68</v>
      </c>
      <c r="Q58" s="74">
        <v>64.38</v>
      </c>
      <c r="R58" s="35"/>
      <c r="S58" s="82">
        <f t="shared" si="6"/>
        <v>64.38</v>
      </c>
      <c r="T58" s="88">
        <v>31.5</v>
      </c>
      <c r="U58" s="91">
        <v>79.99</v>
      </c>
      <c r="V58" s="59">
        <f t="shared" si="7"/>
        <v>4.010000000000005</v>
      </c>
      <c r="Y58" s="27"/>
      <c r="Z58" s="27"/>
      <c r="AA58" s="27"/>
      <c r="AB58" s="27"/>
      <c r="AC58" s="27"/>
      <c r="AD58" s="27"/>
      <c r="AE58" s="27"/>
      <c r="AF58" s="27"/>
      <c r="AG58" s="27"/>
    </row>
    <row r="59" spans="2:33" ht="12.75">
      <c r="B59" s="59" t="s">
        <v>86</v>
      </c>
      <c r="C59" s="59" t="s">
        <v>76</v>
      </c>
      <c r="D59" s="28">
        <f t="shared" si="3"/>
        <v>185.51</v>
      </c>
      <c r="H59" s="14">
        <v>8</v>
      </c>
      <c r="I59" s="12">
        <v>2</v>
      </c>
      <c r="J59" s="14">
        <v>2</v>
      </c>
      <c r="K59" s="74">
        <v>34.19</v>
      </c>
      <c r="L59" s="75">
        <v>5</v>
      </c>
      <c r="M59" s="59">
        <f t="shared" si="4"/>
        <v>39.19</v>
      </c>
      <c r="N59" s="74">
        <v>34.73</v>
      </c>
      <c r="O59" s="75"/>
      <c r="P59" s="82">
        <f t="shared" si="5"/>
        <v>34.73</v>
      </c>
      <c r="Q59" s="74">
        <v>68.35</v>
      </c>
      <c r="R59" s="35">
        <v>5</v>
      </c>
      <c r="S59" s="82">
        <f t="shared" si="6"/>
        <v>73.35</v>
      </c>
      <c r="T59" s="88">
        <v>36.9</v>
      </c>
      <c r="U59" s="91">
        <v>82.66</v>
      </c>
      <c r="V59" s="59">
        <f t="shared" si="7"/>
        <v>1.3400000000000034</v>
      </c>
      <c r="Y59" s="27"/>
      <c r="Z59" s="27"/>
      <c r="AD59" s="27"/>
      <c r="AE59" s="27"/>
      <c r="AF59" s="27"/>
      <c r="AG59" s="27"/>
    </row>
    <row r="60" spans="2:33" ht="12.75">
      <c r="B60" s="59" t="s">
        <v>67</v>
      </c>
      <c r="C60" s="59" t="s">
        <v>76</v>
      </c>
      <c r="D60" s="28">
        <f t="shared" si="3"/>
        <v>189.43</v>
      </c>
      <c r="H60" s="14">
        <v>9</v>
      </c>
      <c r="I60" s="12">
        <v>1</v>
      </c>
      <c r="J60" s="14">
        <v>1</v>
      </c>
      <c r="K60" s="74">
        <v>40.44</v>
      </c>
      <c r="L60" s="75">
        <v>10</v>
      </c>
      <c r="M60" s="59">
        <f t="shared" si="4"/>
        <v>50.44</v>
      </c>
      <c r="N60" s="74">
        <v>37.37</v>
      </c>
      <c r="O60" s="75">
        <v>10</v>
      </c>
      <c r="P60" s="82">
        <f t="shared" si="5"/>
        <v>47.37</v>
      </c>
      <c r="Q60" s="74">
        <v>57.81</v>
      </c>
      <c r="R60" s="35"/>
      <c r="S60" s="82">
        <f t="shared" si="6"/>
        <v>57.81</v>
      </c>
      <c r="T60" s="86">
        <v>32.22</v>
      </c>
      <c r="U60" s="92">
        <v>85.59</v>
      </c>
      <c r="V60" s="59">
        <f t="shared" si="7"/>
        <v>1.5900000000000034</v>
      </c>
      <c r="Y60" s="31"/>
      <c r="Z60" s="27"/>
      <c r="AD60" s="27"/>
      <c r="AE60" s="27"/>
      <c r="AF60" s="27"/>
      <c r="AG60" s="27"/>
    </row>
    <row r="61" spans="1:31" ht="12.75">
      <c r="A61" s="2"/>
      <c r="B61" s="59" t="s">
        <v>87</v>
      </c>
      <c r="C61" s="59" t="s">
        <v>76</v>
      </c>
      <c r="D61" s="28">
        <f t="shared" si="3"/>
        <v>198.85000000000002</v>
      </c>
      <c r="H61" s="14">
        <v>10</v>
      </c>
      <c r="I61" s="12">
        <v>1</v>
      </c>
      <c r="J61" s="14">
        <v>1</v>
      </c>
      <c r="K61" s="74">
        <v>40.32</v>
      </c>
      <c r="L61" s="75">
        <v>15</v>
      </c>
      <c r="M61" s="59">
        <f t="shared" si="4"/>
        <v>55.32</v>
      </c>
      <c r="N61" s="74">
        <v>46.26</v>
      </c>
      <c r="O61" s="75">
        <v>5</v>
      </c>
      <c r="P61" s="82">
        <f t="shared" si="5"/>
        <v>51.26</v>
      </c>
      <c r="Q61" s="74">
        <v>51.09</v>
      </c>
      <c r="R61" s="35"/>
      <c r="S61" s="82">
        <f t="shared" si="6"/>
        <v>51.09</v>
      </c>
      <c r="T61" s="88">
        <v>36.68</v>
      </c>
      <c r="U61" s="91">
        <v>88.5</v>
      </c>
      <c r="V61" s="59">
        <f t="shared" si="7"/>
        <v>4.5</v>
      </c>
      <c r="Y61" s="27"/>
      <c r="AA61" s="27"/>
      <c r="AB61" s="27"/>
      <c r="AC61" s="27"/>
      <c r="AD61" s="27"/>
      <c r="AE61" s="27"/>
    </row>
    <row r="62" spans="2:22" ht="12.75">
      <c r="B62" s="60" t="s">
        <v>88</v>
      </c>
      <c r="C62" s="60" t="s">
        <v>74</v>
      </c>
      <c r="D62" s="28">
        <f t="shared" si="3"/>
        <v>204.51</v>
      </c>
      <c r="F62" s="11">
        <v>2</v>
      </c>
      <c r="I62" s="16">
        <v>6</v>
      </c>
      <c r="J62" s="14">
        <v>1</v>
      </c>
      <c r="K62" s="77" t="s">
        <v>89</v>
      </c>
      <c r="L62" s="75"/>
      <c r="M62" s="78">
        <v>78.13</v>
      </c>
      <c r="N62" s="74">
        <v>30.47</v>
      </c>
      <c r="O62" s="75"/>
      <c r="P62" s="82">
        <f t="shared" si="5"/>
        <v>30.47</v>
      </c>
      <c r="Q62" s="74">
        <v>58.38</v>
      </c>
      <c r="R62" s="35">
        <v>5</v>
      </c>
      <c r="S62" s="82">
        <f t="shared" si="6"/>
        <v>63.38</v>
      </c>
      <c r="T62" s="88">
        <v>32.03</v>
      </c>
      <c r="U62" s="91">
        <v>84.5</v>
      </c>
      <c r="V62" s="59">
        <f t="shared" si="7"/>
        <v>0.5</v>
      </c>
    </row>
    <row r="63" spans="2:22" ht="12.75">
      <c r="B63" s="59" t="s">
        <v>90</v>
      </c>
      <c r="C63" s="59" t="s">
        <v>75</v>
      </c>
      <c r="D63" s="28">
        <f t="shared" si="3"/>
        <v>205.87</v>
      </c>
      <c r="G63" s="11">
        <v>6</v>
      </c>
      <c r="I63" s="11">
        <v>4</v>
      </c>
      <c r="J63" s="14">
        <v>1</v>
      </c>
      <c r="K63" s="74">
        <v>35.03</v>
      </c>
      <c r="L63" s="75">
        <v>10</v>
      </c>
      <c r="M63" s="59">
        <f>K63+L63</f>
        <v>45.03</v>
      </c>
      <c r="N63" s="74">
        <v>36.25</v>
      </c>
      <c r="O63" s="75">
        <v>10</v>
      </c>
      <c r="P63" s="82">
        <f t="shared" si="5"/>
        <v>46.25</v>
      </c>
      <c r="Q63" s="74">
        <v>65.31</v>
      </c>
      <c r="R63" s="75">
        <v>15</v>
      </c>
      <c r="S63" s="82">
        <f t="shared" si="6"/>
        <v>80.31</v>
      </c>
      <c r="T63" s="88">
        <v>33.97</v>
      </c>
      <c r="U63" s="91">
        <v>83.69</v>
      </c>
      <c r="V63" s="59">
        <f t="shared" si="7"/>
        <v>0.3100000000000023</v>
      </c>
    </row>
    <row r="64" spans="2:22" ht="12.75">
      <c r="B64" s="59" t="s">
        <v>91</v>
      </c>
      <c r="C64" s="59" t="s">
        <v>76</v>
      </c>
      <c r="D64" s="28">
        <f t="shared" si="3"/>
        <v>206.17</v>
      </c>
      <c r="H64" s="14">
        <v>11</v>
      </c>
      <c r="I64" s="12">
        <v>1</v>
      </c>
      <c r="J64" s="14">
        <v>1</v>
      </c>
      <c r="K64" s="74">
        <v>36.9</v>
      </c>
      <c r="L64" s="75"/>
      <c r="M64" s="59">
        <f>K64+L64</f>
        <v>36.9</v>
      </c>
      <c r="N64" s="74">
        <v>34.47</v>
      </c>
      <c r="O64" s="75">
        <v>10</v>
      </c>
      <c r="P64" s="82">
        <f t="shared" si="5"/>
        <v>44.47</v>
      </c>
      <c r="Q64" s="74">
        <v>68.45</v>
      </c>
      <c r="R64" s="75">
        <v>10</v>
      </c>
      <c r="S64" s="82">
        <f t="shared" si="6"/>
        <v>78.45</v>
      </c>
      <c r="T64" s="88">
        <v>36.88</v>
      </c>
      <c r="U64" s="91">
        <v>93.47</v>
      </c>
      <c r="V64" s="59">
        <f t="shared" si="7"/>
        <v>9.469999999999999</v>
      </c>
    </row>
    <row r="65" spans="2:22" ht="12.75">
      <c r="B65" s="59" t="s">
        <v>92</v>
      </c>
      <c r="C65" s="59" t="s">
        <v>75</v>
      </c>
      <c r="D65" s="28">
        <f t="shared" si="3"/>
        <v>208.15</v>
      </c>
      <c r="G65" s="11">
        <v>7</v>
      </c>
      <c r="I65" s="11">
        <v>3</v>
      </c>
      <c r="J65" s="14">
        <v>1</v>
      </c>
      <c r="K65" s="74">
        <v>36.69</v>
      </c>
      <c r="L65" s="75"/>
      <c r="M65" s="59">
        <f>K65+L65</f>
        <v>36.69</v>
      </c>
      <c r="N65" s="74">
        <v>44.93</v>
      </c>
      <c r="O65" s="75">
        <v>25</v>
      </c>
      <c r="P65" s="82">
        <f t="shared" si="5"/>
        <v>69.93</v>
      </c>
      <c r="Q65" s="74">
        <v>63.4</v>
      </c>
      <c r="R65" s="35"/>
      <c r="S65" s="82">
        <f t="shared" si="6"/>
        <v>63.4</v>
      </c>
      <c r="T65" s="86">
        <v>35.82</v>
      </c>
      <c r="U65" s="92">
        <v>81.69</v>
      </c>
      <c r="V65" s="59">
        <f t="shared" si="7"/>
        <v>2.3100000000000023</v>
      </c>
    </row>
    <row r="66" spans="2:22" ht="12.75">
      <c r="B66" s="59" t="s">
        <v>93</v>
      </c>
      <c r="C66" s="59" t="s">
        <v>76</v>
      </c>
      <c r="D66" s="28">
        <f t="shared" si="3"/>
        <v>208.9</v>
      </c>
      <c r="H66" s="14">
        <v>12</v>
      </c>
      <c r="I66" s="12">
        <v>1</v>
      </c>
      <c r="J66" s="14">
        <v>1</v>
      </c>
      <c r="K66" s="74">
        <v>43.13</v>
      </c>
      <c r="L66" s="75">
        <v>15</v>
      </c>
      <c r="M66" s="59">
        <f>K66+L66</f>
        <v>58.13</v>
      </c>
      <c r="N66" s="74">
        <v>36.82</v>
      </c>
      <c r="O66" s="75"/>
      <c r="P66" s="82">
        <f t="shared" si="5"/>
        <v>36.82</v>
      </c>
      <c r="Q66" s="74">
        <v>64.14</v>
      </c>
      <c r="R66" s="35"/>
      <c r="S66" s="82">
        <f t="shared" si="6"/>
        <v>64.14</v>
      </c>
      <c r="T66" s="88">
        <v>38.06</v>
      </c>
      <c r="U66" s="91">
        <v>72.25</v>
      </c>
      <c r="V66" s="59">
        <f t="shared" si="7"/>
        <v>11.75</v>
      </c>
    </row>
    <row r="67" spans="2:22" ht="12.75">
      <c r="B67" s="59" t="s">
        <v>94</v>
      </c>
      <c r="C67" s="59" t="s">
        <v>76</v>
      </c>
      <c r="D67" s="28">
        <f t="shared" si="3"/>
        <v>225.73999999999998</v>
      </c>
      <c r="H67" s="14">
        <v>13</v>
      </c>
      <c r="I67" s="12">
        <v>1</v>
      </c>
      <c r="J67" s="14">
        <v>1</v>
      </c>
      <c r="K67" s="74" t="s">
        <v>89</v>
      </c>
      <c r="L67" s="75"/>
      <c r="M67" s="78">
        <v>78.13</v>
      </c>
      <c r="N67" s="74">
        <v>42.72</v>
      </c>
      <c r="O67" s="75">
        <v>5</v>
      </c>
      <c r="P67" s="82">
        <f t="shared" si="5"/>
        <v>47.72</v>
      </c>
      <c r="Q67" s="74">
        <v>59.92</v>
      </c>
      <c r="R67" s="35"/>
      <c r="S67" s="82">
        <f t="shared" si="6"/>
        <v>59.92</v>
      </c>
      <c r="T67" s="88">
        <v>35.22</v>
      </c>
      <c r="U67" s="91">
        <v>88.75</v>
      </c>
      <c r="V67" s="59">
        <f t="shared" si="7"/>
        <v>4.75</v>
      </c>
    </row>
    <row r="68" spans="2:22" ht="12.75">
      <c r="B68" s="59" t="s">
        <v>96</v>
      </c>
      <c r="C68" s="59" t="s">
        <v>76</v>
      </c>
      <c r="D68" s="28">
        <f t="shared" si="3"/>
        <v>236.18</v>
      </c>
      <c r="H68" s="14">
        <v>14</v>
      </c>
      <c r="I68" s="12">
        <v>1</v>
      </c>
      <c r="J68" s="14">
        <v>1</v>
      </c>
      <c r="K68" s="74" t="s">
        <v>95</v>
      </c>
      <c r="L68" s="75"/>
      <c r="M68" s="78">
        <v>78.13</v>
      </c>
      <c r="N68" s="74">
        <v>38.63</v>
      </c>
      <c r="O68" s="75">
        <v>10</v>
      </c>
      <c r="P68" s="82">
        <f t="shared" si="5"/>
        <v>48.63</v>
      </c>
      <c r="Q68" s="74">
        <v>56.43</v>
      </c>
      <c r="R68" s="75">
        <v>15</v>
      </c>
      <c r="S68" s="82">
        <f>Q68+R68</f>
        <v>71.43</v>
      </c>
      <c r="T68" s="88">
        <v>32.81</v>
      </c>
      <c r="U68" s="91">
        <v>89.18</v>
      </c>
      <c r="V68" s="59">
        <f t="shared" si="7"/>
        <v>5.180000000000007</v>
      </c>
    </row>
    <row r="69" spans="2:22" ht="12.75">
      <c r="B69" s="59" t="s">
        <v>97</v>
      </c>
      <c r="C69" s="59" t="s">
        <v>76</v>
      </c>
      <c r="D69" s="28">
        <f t="shared" si="3"/>
        <v>254.54000000000002</v>
      </c>
      <c r="H69" s="14">
        <v>15</v>
      </c>
      <c r="I69" s="12">
        <v>1</v>
      </c>
      <c r="J69" s="14">
        <v>1</v>
      </c>
      <c r="K69" s="74">
        <v>43.96</v>
      </c>
      <c r="L69" s="75">
        <v>5</v>
      </c>
      <c r="M69" s="59">
        <f>K69+L69</f>
        <v>48.96</v>
      </c>
      <c r="N69" s="74" t="s">
        <v>95</v>
      </c>
      <c r="O69" s="75"/>
      <c r="P69" s="78">
        <v>89.93</v>
      </c>
      <c r="Q69" s="74">
        <v>62.81</v>
      </c>
      <c r="R69" s="35">
        <v>15</v>
      </c>
      <c r="S69" s="82">
        <f>Q69+R69</f>
        <v>77.81</v>
      </c>
      <c r="T69" s="88">
        <v>34.78</v>
      </c>
      <c r="U69" s="91">
        <v>80.94</v>
      </c>
      <c r="V69" s="59">
        <f t="shared" si="7"/>
        <v>3.0600000000000023</v>
      </c>
    </row>
    <row r="70" spans="2:22" ht="12.75">
      <c r="B70" s="59" t="s">
        <v>98</v>
      </c>
      <c r="C70" s="59" t="s">
        <v>76</v>
      </c>
      <c r="D70" s="28">
        <f t="shared" si="3"/>
        <v>270.53999999999996</v>
      </c>
      <c r="H70" s="14">
        <v>16</v>
      </c>
      <c r="I70" s="12">
        <v>1</v>
      </c>
      <c r="J70" s="14">
        <v>1</v>
      </c>
      <c r="K70" s="79">
        <v>48.81</v>
      </c>
      <c r="L70" s="80">
        <v>5</v>
      </c>
      <c r="M70" s="81">
        <f>K70+L70</f>
        <v>53.81</v>
      </c>
      <c r="N70" s="79">
        <v>44.91</v>
      </c>
      <c r="O70" s="80">
        <v>10</v>
      </c>
      <c r="P70" s="83">
        <f>N70+O70</f>
        <v>54.91</v>
      </c>
      <c r="Q70" s="79" t="s">
        <v>95</v>
      </c>
      <c r="R70" s="84"/>
      <c r="S70" s="85">
        <v>108</v>
      </c>
      <c r="T70" s="89">
        <v>45.85</v>
      </c>
      <c r="U70" s="93">
        <v>91.97</v>
      </c>
      <c r="V70" s="81">
        <f t="shared" si="7"/>
        <v>7.969999999999999</v>
      </c>
    </row>
    <row r="72" spans="1:15" ht="12.75">
      <c r="A72" s="2" t="s">
        <v>102</v>
      </c>
      <c r="D72" s="28" t="s">
        <v>3</v>
      </c>
      <c r="K72" s="2" t="s">
        <v>103</v>
      </c>
      <c r="O72" s="2" t="s">
        <v>104</v>
      </c>
    </row>
    <row r="73" spans="1:24" ht="12.75">
      <c r="A73" s="2">
        <v>7</v>
      </c>
      <c r="B73" s="64" t="s">
        <v>33</v>
      </c>
      <c r="C73" s="29" t="s">
        <v>74</v>
      </c>
      <c r="D73" s="98">
        <f>MIN(K73:Q73)</f>
        <v>0.001381365740740741</v>
      </c>
      <c r="E73" s="66">
        <v>0.0014277777777777778</v>
      </c>
      <c r="F73" s="11">
        <v>1</v>
      </c>
      <c r="I73" s="16">
        <v>7</v>
      </c>
      <c r="J73" s="14">
        <v>7</v>
      </c>
      <c r="K73" s="67">
        <v>0.0014074074074074076</v>
      </c>
      <c r="L73" s="67">
        <v>0.0014412037037037039</v>
      </c>
      <c r="M73" s="68">
        <v>0.0013915509259259256</v>
      </c>
      <c r="N73" s="69"/>
      <c r="O73" s="68">
        <v>0.001381365740740741</v>
      </c>
      <c r="P73" s="67">
        <v>0.0014017361111111112</v>
      </c>
      <c r="Q73" s="67">
        <v>0.001408101851851852</v>
      </c>
      <c r="T73" s="64"/>
      <c r="U73" s="64"/>
      <c r="V73" s="64"/>
      <c r="W73" s="65"/>
      <c r="X73" s="65"/>
    </row>
    <row r="74" spans="2:24" ht="12.75">
      <c r="B74" s="64" t="s">
        <v>34</v>
      </c>
      <c r="C74" s="29" t="s">
        <v>75</v>
      </c>
      <c r="D74" s="98">
        <f aca="true" t="shared" si="8" ref="D74:D81">MIN(K74:Q74)</f>
        <v>0.001436689814814815</v>
      </c>
      <c r="E74" s="66">
        <v>0.0014195601851851852</v>
      </c>
      <c r="G74" s="11">
        <v>1</v>
      </c>
      <c r="I74" s="11">
        <v>8</v>
      </c>
      <c r="J74" s="14">
        <v>8</v>
      </c>
      <c r="K74" s="67">
        <v>0.001469212962962963</v>
      </c>
      <c r="L74" s="67">
        <v>0.0014474537037037036</v>
      </c>
      <c r="M74" s="68">
        <v>0.0014412037037037039</v>
      </c>
      <c r="N74" s="69"/>
      <c r="O74" s="68">
        <v>0.001436689814814815</v>
      </c>
      <c r="P74" s="68">
        <v>0.001436689814814815</v>
      </c>
      <c r="Q74" s="67">
        <v>0.00144375</v>
      </c>
      <c r="T74" s="64"/>
      <c r="U74" s="64"/>
      <c r="V74" s="64"/>
      <c r="W74" s="65"/>
      <c r="X74" s="65"/>
    </row>
    <row r="75" spans="2:24" ht="12.75">
      <c r="B75" s="64" t="s">
        <v>35</v>
      </c>
      <c r="C75" s="29" t="s">
        <v>75</v>
      </c>
      <c r="D75" s="98">
        <f t="shared" si="8"/>
        <v>0.0014456018518518518</v>
      </c>
      <c r="E75" s="66">
        <v>0.0014239583333333333</v>
      </c>
      <c r="G75" s="11">
        <v>2</v>
      </c>
      <c r="I75" s="11">
        <v>6</v>
      </c>
      <c r="J75" s="14">
        <v>6</v>
      </c>
      <c r="K75" s="67">
        <v>0.001458912037037037</v>
      </c>
      <c r="L75" s="67">
        <v>0.001479976851851852</v>
      </c>
      <c r="M75" s="68">
        <v>0.0014456018518518518</v>
      </c>
      <c r="N75" s="69"/>
      <c r="O75" s="68">
        <v>0.0014577546296296298</v>
      </c>
      <c r="P75" s="67">
        <v>0.0014621527777777777</v>
      </c>
      <c r="Q75" s="67">
        <v>0.001458912037037037</v>
      </c>
      <c r="T75" s="64"/>
      <c r="U75" s="64"/>
      <c r="V75" s="64"/>
      <c r="W75" s="65"/>
      <c r="X75" s="65"/>
    </row>
    <row r="76" spans="2:24" ht="12.75">
      <c r="B76" s="64" t="s">
        <v>53</v>
      </c>
      <c r="C76" s="29" t="s">
        <v>76</v>
      </c>
      <c r="D76" s="98">
        <f t="shared" si="8"/>
        <v>0.001455787037037037</v>
      </c>
      <c r="H76" s="14">
        <v>1</v>
      </c>
      <c r="I76" s="12">
        <v>10</v>
      </c>
      <c r="J76" s="14">
        <v>10</v>
      </c>
      <c r="K76" s="67">
        <v>0.0014774305555555556</v>
      </c>
      <c r="L76" s="67">
        <v>0.001499537037037037</v>
      </c>
      <c r="M76" s="68">
        <v>0.0014615740740740741</v>
      </c>
      <c r="N76" s="69"/>
      <c r="O76" s="67">
        <v>0.0014743055555555557</v>
      </c>
      <c r="P76" s="67">
        <v>0.0014658564814814814</v>
      </c>
      <c r="Q76" s="68">
        <v>0.001455787037037037</v>
      </c>
      <c r="T76" s="64"/>
      <c r="U76" s="64"/>
      <c r="V76" s="64"/>
      <c r="W76" s="65"/>
      <c r="X76" s="65"/>
    </row>
    <row r="77" spans="2:24" ht="12.75">
      <c r="B77" s="64" t="s">
        <v>66</v>
      </c>
      <c r="C77" s="29" t="s">
        <v>76</v>
      </c>
      <c r="D77" s="98">
        <f t="shared" si="8"/>
        <v>0.0014907407407407406</v>
      </c>
      <c r="H77" s="14">
        <v>2</v>
      </c>
      <c r="I77" s="12">
        <v>8</v>
      </c>
      <c r="J77" s="14">
        <v>8</v>
      </c>
      <c r="K77" s="67">
        <v>0.0015003472222222221</v>
      </c>
      <c r="L77" s="67">
        <v>0.0014964120370370372</v>
      </c>
      <c r="M77" s="68">
        <v>0.001494560185185185</v>
      </c>
      <c r="N77" s="69"/>
      <c r="O77" s="67">
        <v>0.0014914351851851853</v>
      </c>
      <c r="P77" s="68">
        <v>0.0014907407407407406</v>
      </c>
      <c r="Q77" s="67">
        <v>0.001493287037037037</v>
      </c>
      <c r="T77" s="64"/>
      <c r="U77" s="64"/>
      <c r="V77" s="64"/>
      <c r="W77" s="65"/>
      <c r="X77" s="65"/>
    </row>
    <row r="78" spans="2:24" ht="12.75">
      <c r="B78" s="64" t="s">
        <v>67</v>
      </c>
      <c r="C78" s="29" t="s">
        <v>76</v>
      </c>
      <c r="D78" s="98">
        <f t="shared" si="8"/>
        <v>0.0015181712962962963</v>
      </c>
      <c r="H78" s="14">
        <v>3</v>
      </c>
      <c r="I78" s="12">
        <v>7</v>
      </c>
      <c r="J78" s="14">
        <v>7</v>
      </c>
      <c r="K78" s="67">
        <v>0.0015358796296296294</v>
      </c>
      <c r="L78" s="68">
        <v>0.0015181712962962963</v>
      </c>
      <c r="M78" s="67">
        <v>0.001525</v>
      </c>
      <c r="N78" s="69"/>
      <c r="O78" s="67">
        <v>0.0015435185185185185</v>
      </c>
      <c r="P78" s="67">
        <v>0.0015269675925925928</v>
      </c>
      <c r="Q78" s="68">
        <v>0.00151875</v>
      </c>
      <c r="T78" s="64"/>
      <c r="U78" s="64"/>
      <c r="V78" s="64"/>
      <c r="W78" s="65"/>
      <c r="X78" s="65"/>
    </row>
    <row r="79" spans="2:24" ht="12.75">
      <c r="B79" s="64" t="s">
        <v>84</v>
      </c>
      <c r="C79" s="29" t="s">
        <v>76</v>
      </c>
      <c r="D79" s="98">
        <f t="shared" si="8"/>
        <v>0.001520023148148148</v>
      </c>
      <c r="H79" s="14">
        <v>4</v>
      </c>
      <c r="I79" s="12">
        <v>6</v>
      </c>
      <c r="J79" s="14">
        <v>6</v>
      </c>
      <c r="K79" s="68">
        <v>0.0015715277777777776</v>
      </c>
      <c r="L79" s="67">
        <v>0.001581597222222222</v>
      </c>
      <c r="M79" s="69"/>
      <c r="N79" s="69"/>
      <c r="O79" s="67">
        <v>0.0015422453703703703</v>
      </c>
      <c r="P79" s="68">
        <v>0.001520023148148148</v>
      </c>
      <c r="Q79" s="67">
        <v>0.001542824074074074</v>
      </c>
      <c r="T79" s="64"/>
      <c r="U79" s="64"/>
      <c r="V79" s="64"/>
      <c r="W79" s="65"/>
      <c r="X79" s="65"/>
    </row>
    <row r="80" spans="2:24" ht="12.75">
      <c r="B80" s="64" t="s">
        <v>85</v>
      </c>
      <c r="C80" s="29" t="s">
        <v>76</v>
      </c>
      <c r="D80" s="98">
        <f t="shared" si="8"/>
        <v>0.0016197916666666667</v>
      </c>
      <c r="H80" s="14">
        <v>5</v>
      </c>
      <c r="I80" s="12">
        <v>5</v>
      </c>
      <c r="J80" s="14">
        <v>5</v>
      </c>
      <c r="K80" s="67">
        <v>0.0021296296296296298</v>
      </c>
      <c r="L80" s="68">
        <v>0.001678935185185185</v>
      </c>
      <c r="M80" s="69"/>
      <c r="N80" s="69"/>
      <c r="O80" s="67">
        <v>0.0016718749999999998</v>
      </c>
      <c r="P80" s="67">
        <v>0.0016255787037037037</v>
      </c>
      <c r="Q80" s="68">
        <v>0.0016197916666666667</v>
      </c>
      <c r="T80" s="64"/>
      <c r="U80" s="64"/>
      <c r="V80" s="64"/>
      <c r="W80" s="65"/>
      <c r="X80" s="65"/>
    </row>
    <row r="81" spans="2:24" ht="12.75">
      <c r="B81" s="64" t="s">
        <v>86</v>
      </c>
      <c r="C81" s="29" t="s">
        <v>76</v>
      </c>
      <c r="D81" s="98">
        <f t="shared" si="8"/>
        <v>0.001620486111111111</v>
      </c>
      <c r="H81" s="14">
        <v>6</v>
      </c>
      <c r="I81" s="12">
        <v>4</v>
      </c>
      <c r="J81" s="14">
        <v>4</v>
      </c>
      <c r="K81" s="67">
        <v>0.0016504629629629632</v>
      </c>
      <c r="L81" s="68">
        <v>0.0016267361111111111</v>
      </c>
      <c r="M81" s="69"/>
      <c r="N81" s="69"/>
      <c r="O81" s="67">
        <v>0.0016447916666666668</v>
      </c>
      <c r="P81" s="68">
        <v>0.001620486111111111</v>
      </c>
      <c r="Q81" s="67">
        <v>0.001624189814814815</v>
      </c>
      <c r="T81" s="64"/>
      <c r="U81" s="64"/>
      <c r="V81" s="64"/>
      <c r="W81" s="65"/>
      <c r="X81" s="65"/>
    </row>
    <row r="83" spans="1:21" ht="12.75">
      <c r="A83" s="137" t="s">
        <v>118</v>
      </c>
      <c r="B83" s="138"/>
      <c r="C83" s="139"/>
      <c r="D83" s="139"/>
      <c r="E83" s="140"/>
      <c r="F83" s="141"/>
      <c r="G83" s="141"/>
      <c r="H83" s="140"/>
      <c r="I83" s="141"/>
      <c r="J83" s="140"/>
      <c r="K83" s="137" t="s">
        <v>0</v>
      </c>
      <c r="L83" s="138"/>
      <c r="M83" s="138"/>
      <c r="N83" s="138"/>
      <c r="O83" s="137" t="s">
        <v>1</v>
      </c>
      <c r="P83" s="138"/>
      <c r="Q83" s="138"/>
      <c r="R83" s="138"/>
      <c r="S83" s="137" t="s">
        <v>2</v>
      </c>
      <c r="T83" s="138"/>
      <c r="U83" s="138"/>
    </row>
    <row r="84" spans="1:21" ht="12.75">
      <c r="A84" s="137"/>
      <c r="B84" s="142" t="s">
        <v>33</v>
      </c>
      <c r="C84" s="139" t="s">
        <v>74</v>
      </c>
      <c r="D84" s="143">
        <f>MIN(K84:U84)</f>
        <v>0.0013820601851851852</v>
      </c>
      <c r="E84" s="144">
        <f>D73</f>
        <v>0.001381365740740741</v>
      </c>
      <c r="F84" s="141"/>
      <c r="G84" s="141"/>
      <c r="H84" s="140"/>
      <c r="I84" s="145"/>
      <c r="J84" s="140"/>
      <c r="K84" s="146">
        <v>0.0013858796296296295</v>
      </c>
      <c r="L84" s="146">
        <v>0.0013979166666666664</v>
      </c>
      <c r="M84" s="146">
        <v>0.0014113425925925925</v>
      </c>
      <c r="N84" s="147"/>
      <c r="O84" s="148">
        <v>0.0013820601851851852</v>
      </c>
      <c r="P84" s="149">
        <v>0.0013915509259259256</v>
      </c>
      <c r="Q84" s="149">
        <v>0.0013896990740740742</v>
      </c>
      <c r="R84" s="147"/>
      <c r="S84" s="149">
        <v>0.0015956018518518517</v>
      </c>
      <c r="T84" s="149">
        <v>0.0015358796296296294</v>
      </c>
      <c r="U84" s="149">
        <v>0.0015670138888888888</v>
      </c>
    </row>
    <row r="85" spans="1:21" ht="12.75">
      <c r="A85" s="138"/>
      <c r="B85" s="142" t="s">
        <v>34</v>
      </c>
      <c r="C85" s="139" t="s">
        <v>75</v>
      </c>
      <c r="D85" s="143">
        <f aca="true" t="shared" si="9" ref="D85:D90">MIN(K85:U85)</f>
        <v>0.001427199074074074</v>
      </c>
      <c r="E85" s="144">
        <f>D74</f>
        <v>0.001436689814814815</v>
      </c>
      <c r="F85" s="141"/>
      <c r="G85" s="141"/>
      <c r="H85" s="140"/>
      <c r="I85" s="141"/>
      <c r="J85" s="140"/>
      <c r="K85" s="146">
        <v>0.0014335648148148148</v>
      </c>
      <c r="L85" s="146"/>
      <c r="M85" s="146"/>
      <c r="N85" s="147"/>
      <c r="O85" s="149">
        <v>0.0014297453703703703</v>
      </c>
      <c r="P85" s="148">
        <v>0.001427199074074074</v>
      </c>
      <c r="Q85" s="149">
        <v>0.001430324074074074</v>
      </c>
      <c r="R85" s="147"/>
      <c r="S85" s="149">
        <v>0.0018403935185185188</v>
      </c>
      <c r="T85" s="149">
        <v>0.0015695601851851851</v>
      </c>
      <c r="U85" s="149">
        <v>0.0015493055555555555</v>
      </c>
    </row>
    <row r="86" spans="1:21" ht="12.75">
      <c r="A86" s="138"/>
      <c r="B86" s="142" t="s">
        <v>35</v>
      </c>
      <c r="C86" s="139" t="s">
        <v>75</v>
      </c>
      <c r="D86" s="143">
        <f t="shared" si="9"/>
        <v>0.0014290509259259258</v>
      </c>
      <c r="E86" s="144">
        <f>D75</f>
        <v>0.0014456018518518518</v>
      </c>
      <c r="F86" s="141"/>
      <c r="G86" s="141"/>
      <c r="H86" s="140"/>
      <c r="I86" s="141"/>
      <c r="J86" s="140"/>
      <c r="K86" s="146">
        <v>0.001448148148148148</v>
      </c>
      <c r="L86" s="146">
        <v>0.0015549768518518519</v>
      </c>
      <c r="M86" s="146">
        <v>0.001436111111111111</v>
      </c>
      <c r="N86" s="147"/>
      <c r="O86" s="148">
        <v>0.0014290509259259258</v>
      </c>
      <c r="P86" s="149">
        <v>0.0015752314814814815</v>
      </c>
      <c r="Q86" s="149">
        <v>0.0014456018518518518</v>
      </c>
      <c r="R86" s="147"/>
      <c r="S86" s="149">
        <v>0.0016350694444444442</v>
      </c>
      <c r="T86" s="149">
        <v>0.0016445601851851853</v>
      </c>
      <c r="U86" s="149">
        <v>0.001797800925925926</v>
      </c>
    </row>
    <row r="87" spans="1:21" ht="12.75">
      <c r="A87" s="138"/>
      <c r="B87" s="142" t="s">
        <v>66</v>
      </c>
      <c r="C87" s="139" t="s">
        <v>76</v>
      </c>
      <c r="D87" s="143">
        <f t="shared" si="9"/>
        <v>0.0014576388888888892</v>
      </c>
      <c r="E87" s="144">
        <f>D77</f>
        <v>0.0014907407407407406</v>
      </c>
      <c r="F87" s="141"/>
      <c r="G87" s="141"/>
      <c r="H87" s="140"/>
      <c r="I87" s="150"/>
      <c r="J87" s="140"/>
      <c r="K87" s="146">
        <v>0.0014907407407407406</v>
      </c>
      <c r="L87" s="146">
        <v>0.0015784722222222224</v>
      </c>
      <c r="M87" s="146">
        <v>0.0014710648148148148</v>
      </c>
      <c r="N87" s="147"/>
      <c r="O87" s="148">
        <v>0.0014576388888888892</v>
      </c>
      <c r="P87" s="149">
        <v>0.0014615740740740741</v>
      </c>
      <c r="Q87" s="149">
        <v>0.0014685185185185183</v>
      </c>
      <c r="R87" s="147"/>
      <c r="S87" s="149">
        <v>0.0016915509259259256</v>
      </c>
      <c r="T87" s="149">
        <v>0.0016738425925925929</v>
      </c>
      <c r="U87" s="149">
        <v>0.0016357638888888889</v>
      </c>
    </row>
    <row r="88" spans="1:21" ht="12.75">
      <c r="A88" s="138"/>
      <c r="B88" s="151" t="s">
        <v>37</v>
      </c>
      <c r="C88" s="139" t="s">
        <v>75</v>
      </c>
      <c r="D88" s="143">
        <f t="shared" si="9"/>
        <v>0.0014690972222222221</v>
      </c>
      <c r="E88" s="144">
        <f>D16</f>
        <v>0.001475462962962963</v>
      </c>
      <c r="F88" s="141"/>
      <c r="G88" s="141"/>
      <c r="H88" s="140"/>
      <c r="I88" s="141"/>
      <c r="J88" s="140"/>
      <c r="K88" s="146">
        <v>0.0014767361111111112</v>
      </c>
      <c r="L88" s="146">
        <v>0.0015886574074074073</v>
      </c>
      <c r="M88" s="146">
        <v>0.0014703703703703704</v>
      </c>
      <c r="N88" s="147"/>
      <c r="O88" s="149">
        <v>0.0014836805555555556</v>
      </c>
      <c r="P88" s="149">
        <v>0.0015009259259259257</v>
      </c>
      <c r="Q88" s="148">
        <v>0.0014690972222222221</v>
      </c>
      <c r="R88" s="147"/>
      <c r="S88" s="149">
        <v>0.0016724537037037036</v>
      </c>
      <c r="T88" s="149">
        <v>0.0017609953703703702</v>
      </c>
      <c r="U88" s="149">
        <v>0.0016452546296296295</v>
      </c>
    </row>
    <row r="89" spans="1:21" ht="12.75">
      <c r="A89" s="138"/>
      <c r="B89" s="142" t="s">
        <v>67</v>
      </c>
      <c r="C89" s="139" t="s">
        <v>76</v>
      </c>
      <c r="D89" s="143">
        <f t="shared" si="9"/>
        <v>0.0015129629629629627</v>
      </c>
      <c r="E89" s="144">
        <f>D78</f>
        <v>0.0015181712962962963</v>
      </c>
      <c r="F89" s="141"/>
      <c r="G89" s="141"/>
      <c r="H89" s="140"/>
      <c r="I89" s="150"/>
      <c r="J89" s="140"/>
      <c r="K89" s="146">
        <v>0.0015378472222222223</v>
      </c>
      <c r="L89" s="146">
        <v>0.0015517361111111112</v>
      </c>
      <c r="M89" s="148">
        <v>0.0015129629629629627</v>
      </c>
      <c r="N89" s="147"/>
      <c r="O89" s="149">
        <v>0.0015358796296296294</v>
      </c>
      <c r="P89" s="149">
        <v>0.0015180555555555555</v>
      </c>
      <c r="Q89" s="149">
        <v>0.001589351851851852</v>
      </c>
      <c r="R89" s="147"/>
      <c r="S89" s="149">
        <v>0.001808564814814815</v>
      </c>
      <c r="T89" s="149">
        <v>0.0017462962962962964</v>
      </c>
      <c r="U89" s="149">
        <v>0.0017208333333333331</v>
      </c>
    </row>
    <row r="90" spans="1:21" ht="12.75">
      <c r="A90" s="138"/>
      <c r="B90" s="142" t="s">
        <v>117</v>
      </c>
      <c r="C90" s="139" t="s">
        <v>76</v>
      </c>
      <c r="D90" s="143">
        <f t="shared" si="9"/>
        <v>0.0018766203703703703</v>
      </c>
      <c r="E90" s="140"/>
      <c r="F90" s="141"/>
      <c r="G90" s="141"/>
      <c r="H90" s="140"/>
      <c r="I90" s="150"/>
      <c r="J90" s="140"/>
      <c r="K90" s="146"/>
      <c r="L90" s="146"/>
      <c r="M90" s="146"/>
      <c r="N90" s="147"/>
      <c r="O90" s="149"/>
      <c r="P90" s="149"/>
      <c r="Q90" s="149"/>
      <c r="R90" s="147"/>
      <c r="S90" s="149">
        <v>0.001916087962962963</v>
      </c>
      <c r="T90" s="148">
        <v>0.0018766203703703703</v>
      </c>
      <c r="U90" s="149">
        <f>SUM(S90:T90)/2</f>
        <v>0.0018963541666666666</v>
      </c>
    </row>
    <row r="92" ht="12.75">
      <c r="A92" s="2" t="s">
        <v>119</v>
      </c>
    </row>
    <row r="93" spans="1:53" ht="12.75">
      <c r="A93" s="2">
        <v>8</v>
      </c>
      <c r="B93" s="13" t="s">
        <v>33</v>
      </c>
      <c r="C93" s="29" t="s">
        <v>74</v>
      </c>
      <c r="D93" s="53">
        <f>MIN(K93:AE93)</f>
        <v>0.001034375</v>
      </c>
      <c r="E93" s="155">
        <v>0.001071875</v>
      </c>
      <c r="F93" s="11">
        <v>1</v>
      </c>
      <c r="I93" s="16">
        <v>7</v>
      </c>
      <c r="J93" s="14">
        <v>7</v>
      </c>
      <c r="K93" s="153">
        <v>0.0011481481481481481</v>
      </c>
      <c r="L93" s="153">
        <v>0.0010508101851851852</v>
      </c>
      <c r="M93" s="153">
        <v>0.0010515046296296297</v>
      </c>
      <c r="N93" s="153">
        <v>0.001121412037037037</v>
      </c>
      <c r="O93" s="153">
        <v>0.0010743055555555556</v>
      </c>
      <c r="P93" s="153">
        <v>0.0010877314814814814</v>
      </c>
      <c r="Q93" s="153">
        <v>0.0010755787037037038</v>
      </c>
      <c r="R93" s="153">
        <v>0.001064236111111111</v>
      </c>
      <c r="S93" s="153">
        <v>0.0010743055555555556</v>
      </c>
      <c r="T93" s="153">
        <v>0.0012225694444444443</v>
      </c>
      <c r="U93" s="153">
        <v>0.0010743055555555556</v>
      </c>
      <c r="V93" s="153">
        <v>0.0010629629629629628</v>
      </c>
      <c r="W93" s="153">
        <v>0.0011035879629629631</v>
      </c>
      <c r="X93" s="153">
        <v>0.0010629629629629628</v>
      </c>
      <c r="Y93" s="153">
        <v>0.0010451388888888889</v>
      </c>
      <c r="Z93" s="153">
        <v>0.0010711805555555555</v>
      </c>
      <c r="AA93" s="153">
        <v>0.001073726851851852</v>
      </c>
      <c r="AB93" s="153">
        <v>0.001034375</v>
      </c>
      <c r="AC93" s="153">
        <v>0.0010431712962962962</v>
      </c>
      <c r="AD93" s="153">
        <v>0.001075</v>
      </c>
      <c r="AE93" s="153">
        <v>0.001060300925925926</v>
      </c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</row>
    <row r="94" spans="2:53" ht="12.75">
      <c r="B94" s="64" t="s">
        <v>35</v>
      </c>
      <c r="C94" s="29" t="s">
        <v>75</v>
      </c>
      <c r="D94" s="53">
        <f aca="true" t="shared" si="10" ref="D94:D99">MIN(K94:AE94)</f>
        <v>0.0011131944444444444</v>
      </c>
      <c r="E94" s="155">
        <v>0.0011093750000000001</v>
      </c>
      <c r="G94" s="11">
        <v>1</v>
      </c>
      <c r="I94" s="11">
        <v>8</v>
      </c>
      <c r="J94" s="14">
        <v>8</v>
      </c>
      <c r="K94" s="153">
        <v>0.001722800925925926</v>
      </c>
      <c r="L94" s="153">
        <v>0.0011741898148148148</v>
      </c>
      <c r="M94" s="153">
        <v>0.001129050925925926</v>
      </c>
      <c r="N94" s="153">
        <v>0.0011265046296296296</v>
      </c>
      <c r="O94" s="153">
        <v>0.0011461805555555557</v>
      </c>
      <c r="P94" s="153">
        <v>0.0011417824074074073</v>
      </c>
      <c r="Q94" s="153">
        <v>0.001127199074074074</v>
      </c>
      <c r="R94" s="153">
        <v>0.0011163194444444443</v>
      </c>
      <c r="S94" s="153">
        <v>0.0011302083333333333</v>
      </c>
      <c r="T94" s="153">
        <v>0.0011480324074074073</v>
      </c>
      <c r="U94" s="153">
        <v>0.0011436342592592594</v>
      </c>
      <c r="V94" s="153">
        <v>0.0012384259259259258</v>
      </c>
      <c r="W94" s="153">
        <v>0.0011925925925925925</v>
      </c>
      <c r="X94" s="153">
        <v>0.0011168981481481483</v>
      </c>
      <c r="Y94" s="153">
        <v>0.0011131944444444444</v>
      </c>
      <c r="Z94" s="153">
        <v>0.0011175925925925926</v>
      </c>
      <c r="AA94" s="153">
        <v>0.001124537037037037</v>
      </c>
      <c r="AB94" s="154"/>
      <c r="AC94" s="154"/>
      <c r="AD94" s="154"/>
      <c r="AE94" s="154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</row>
    <row r="95" spans="2:53" ht="12.75">
      <c r="B95" t="s">
        <v>37</v>
      </c>
      <c r="C95" s="29" t="s">
        <v>75</v>
      </c>
      <c r="D95" s="53">
        <f t="shared" si="10"/>
        <v>0.001144212962962963</v>
      </c>
      <c r="E95" s="155">
        <v>0.0011309027777777778</v>
      </c>
      <c r="G95" s="11">
        <v>2</v>
      </c>
      <c r="I95" s="11">
        <v>6</v>
      </c>
      <c r="J95" s="14">
        <v>6</v>
      </c>
      <c r="K95" s="153">
        <v>0.001286689814814815</v>
      </c>
      <c r="L95" s="153">
        <v>0.0011697916666666666</v>
      </c>
      <c r="M95" s="153">
        <v>0.0011563657407407406</v>
      </c>
      <c r="N95" s="153">
        <v>0.0011626157407407408</v>
      </c>
      <c r="O95" s="153">
        <v>0.0011728009259259259</v>
      </c>
      <c r="P95" s="153">
        <v>0.0011736111111111112</v>
      </c>
      <c r="Q95" s="153">
        <v>0.0011658564814814815</v>
      </c>
      <c r="R95" s="153">
        <v>0.0011716435185185185</v>
      </c>
      <c r="S95" s="153">
        <v>0.001160763888888889</v>
      </c>
      <c r="T95" s="153">
        <v>0.001144212962962963</v>
      </c>
      <c r="U95" s="153">
        <v>0.0011519675925925927</v>
      </c>
      <c r="V95" s="153">
        <v>0.001245949074074074</v>
      </c>
      <c r="W95" s="153">
        <v>0.0011761574074074074</v>
      </c>
      <c r="X95" s="153">
        <v>0.001170949074074074</v>
      </c>
      <c r="Y95" s="153">
        <v>0.0011925925925925925</v>
      </c>
      <c r="Z95" s="153">
        <v>0.0012122685185185186</v>
      </c>
      <c r="AA95" s="154"/>
      <c r="AB95" s="154"/>
      <c r="AC95" s="154"/>
      <c r="AD95" s="154"/>
      <c r="AE95" s="154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</row>
    <row r="96" spans="2:53" ht="12.75">
      <c r="B96" s="64" t="s">
        <v>66</v>
      </c>
      <c r="C96" s="29" t="s">
        <v>76</v>
      </c>
      <c r="D96" s="53">
        <f t="shared" si="10"/>
        <v>0.001146875</v>
      </c>
      <c r="H96" s="14">
        <v>1</v>
      </c>
      <c r="I96" s="12">
        <v>10</v>
      </c>
      <c r="J96" s="14">
        <v>10</v>
      </c>
      <c r="K96" s="153">
        <v>0.001703125</v>
      </c>
      <c r="L96" s="153">
        <v>0.001325462962962963</v>
      </c>
      <c r="M96" s="153">
        <v>0.0011594907407407407</v>
      </c>
      <c r="N96" s="153">
        <v>0.0011690972222222222</v>
      </c>
      <c r="O96" s="153">
        <v>0.0011627314814814814</v>
      </c>
      <c r="P96" s="153">
        <v>0.001167824074074074</v>
      </c>
      <c r="Q96" s="153">
        <v>0.001166550925925926</v>
      </c>
      <c r="R96" s="153">
        <v>0.0011722222222222223</v>
      </c>
      <c r="S96" s="153">
        <v>0.0011538194444444445</v>
      </c>
      <c r="T96" s="153">
        <v>0.0011500000000000002</v>
      </c>
      <c r="U96" s="153">
        <v>0.001146875</v>
      </c>
      <c r="V96" s="153">
        <v>0.0012116898148148147</v>
      </c>
      <c r="W96" s="153">
        <v>0.0011601851851851853</v>
      </c>
      <c r="X96" s="153">
        <v>0.0011702546296296296</v>
      </c>
      <c r="Y96" s="153">
        <v>0.0011500000000000002</v>
      </c>
      <c r="Z96" s="153">
        <v>0.0011519675925925927</v>
      </c>
      <c r="AA96" s="154"/>
      <c r="AB96" s="154"/>
      <c r="AC96" s="154"/>
      <c r="AD96" s="154"/>
      <c r="AE96" s="154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</row>
    <row r="97" spans="2:53" ht="12.75">
      <c r="B97" s="64" t="s">
        <v>84</v>
      </c>
      <c r="C97" s="29" t="s">
        <v>76</v>
      </c>
      <c r="D97" s="53">
        <f t="shared" si="10"/>
        <v>0.0011690972222222222</v>
      </c>
      <c r="H97" s="14">
        <v>2</v>
      </c>
      <c r="I97" s="12">
        <v>8</v>
      </c>
      <c r="J97" s="14">
        <v>8</v>
      </c>
      <c r="K97" s="153">
        <v>0.001371875</v>
      </c>
      <c r="L97" s="153">
        <v>0.001195023148148148</v>
      </c>
      <c r="M97" s="153">
        <v>0.0011997685185185184</v>
      </c>
      <c r="N97" s="153">
        <v>0.001196412037037037</v>
      </c>
      <c r="O97" s="153">
        <v>0.0011913194444444445</v>
      </c>
      <c r="P97" s="153">
        <v>0.0012122685185185186</v>
      </c>
      <c r="Q97" s="153">
        <v>0.0011747685185185186</v>
      </c>
      <c r="R97" s="153">
        <v>0.0011787037037037037</v>
      </c>
      <c r="S97" s="153">
        <v>0.0011862268518518517</v>
      </c>
      <c r="T97" s="153">
        <v>0.001175462962962963</v>
      </c>
      <c r="U97" s="153">
        <v>0.0011690972222222222</v>
      </c>
      <c r="V97" s="153">
        <v>0.0012523148148148148</v>
      </c>
      <c r="W97" s="153">
        <v>0.0011774305555555555</v>
      </c>
      <c r="X97" s="153">
        <v>0.0011715277777777776</v>
      </c>
      <c r="Y97" s="153">
        <v>0.0011697916666666666</v>
      </c>
      <c r="Z97" s="153">
        <v>0.0011791666666666667</v>
      </c>
      <c r="AA97" s="154"/>
      <c r="AB97" s="154"/>
      <c r="AC97" s="154"/>
      <c r="AD97" s="154"/>
      <c r="AE97" s="154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</row>
    <row r="98" spans="2:53" ht="12.75">
      <c r="B98" s="64" t="s">
        <v>67</v>
      </c>
      <c r="C98" s="29" t="s">
        <v>76</v>
      </c>
      <c r="D98" s="53">
        <f t="shared" si="10"/>
        <v>0.0011747685185185186</v>
      </c>
      <c r="H98" s="14">
        <v>3</v>
      </c>
      <c r="I98" s="12">
        <v>7</v>
      </c>
      <c r="J98" s="14">
        <v>7</v>
      </c>
      <c r="K98" s="153">
        <v>0.001856365740740741</v>
      </c>
      <c r="L98" s="153">
        <v>0.0012097222222222223</v>
      </c>
      <c r="M98" s="153">
        <v>0.0011831018518518518</v>
      </c>
      <c r="N98" s="153">
        <v>0.0011747685185185186</v>
      </c>
      <c r="O98" s="153">
        <v>0.001335648148148148</v>
      </c>
      <c r="P98" s="153">
        <v>0.001197685185185185</v>
      </c>
      <c r="Q98" s="153">
        <v>0.0011856481481481481</v>
      </c>
      <c r="R98" s="153">
        <v>0.0012020833333333332</v>
      </c>
      <c r="S98" s="153">
        <v>0.0012530092592592593</v>
      </c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</row>
    <row r="99" spans="2:53" ht="12.75">
      <c r="B99" s="152" t="s">
        <v>86</v>
      </c>
      <c r="C99" s="29" t="s">
        <v>76</v>
      </c>
      <c r="D99" s="53">
        <f t="shared" si="10"/>
        <v>0.0011748842592592592</v>
      </c>
      <c r="H99" s="14">
        <v>4</v>
      </c>
      <c r="I99" s="12">
        <v>6</v>
      </c>
      <c r="J99" s="14">
        <v>6</v>
      </c>
      <c r="K99" s="153">
        <v>0.00159375</v>
      </c>
      <c r="L99" s="153">
        <v>0.0011983796296296298</v>
      </c>
      <c r="M99" s="153">
        <v>0.001181712962962963</v>
      </c>
      <c r="N99" s="153">
        <v>0.0011958333333333333</v>
      </c>
      <c r="O99" s="153">
        <v>0.0011849537037037037</v>
      </c>
      <c r="P99" s="153">
        <v>0.0012077546296296296</v>
      </c>
      <c r="Q99" s="153">
        <v>0.0012047453703703706</v>
      </c>
      <c r="R99" s="153">
        <v>0.001195138888888889</v>
      </c>
      <c r="S99" s="153">
        <v>0.0012148148148148148</v>
      </c>
      <c r="T99" s="153">
        <v>0.0011831018518518518</v>
      </c>
      <c r="U99" s="153">
        <v>0.0011913194444444445</v>
      </c>
      <c r="V99" s="153">
        <v>0.0012193287037037036</v>
      </c>
      <c r="W99" s="153">
        <v>0.0011913194444444445</v>
      </c>
      <c r="X99" s="153">
        <v>0.001182986111111111</v>
      </c>
      <c r="Y99" s="153">
        <v>0.001197685185185185</v>
      </c>
      <c r="Z99" s="153">
        <v>0.0011748842592592592</v>
      </c>
      <c r="AA99" s="153">
        <v>0.0012174768518518517</v>
      </c>
      <c r="AB99" s="153">
        <v>0.001210300925925926</v>
      </c>
      <c r="AC99" s="153">
        <v>0.0012307870370370372</v>
      </c>
      <c r="AD99" s="153">
        <v>0.0012224537037037037</v>
      </c>
      <c r="AE99" s="154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</row>
  </sheetData>
  <mergeCells count="1">
    <mergeCell ref="I1:J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22">
      <selection activeCell="D1" sqref="D1"/>
    </sheetView>
  </sheetViews>
  <sheetFormatPr defaultColWidth="9.140625" defaultRowHeight="12.75"/>
  <cols>
    <col min="1" max="1" width="7.140625" style="43" bestFit="1" customWidth="1"/>
    <col min="2" max="2" width="7.28125" style="0" bestFit="1" customWidth="1"/>
    <col min="3" max="3" width="19.57421875" style="0" customWidth="1"/>
    <col min="4" max="4" width="11.00390625" style="0" bestFit="1" customWidth="1"/>
    <col min="5" max="5" width="7.140625" style="0" bestFit="1" customWidth="1"/>
    <col min="6" max="6" width="10.8515625" style="43" bestFit="1" customWidth="1"/>
    <col min="7" max="8" width="9.28125" style="43" bestFit="1" customWidth="1"/>
    <col min="9" max="9" width="12.00390625" style="43" bestFit="1" customWidth="1"/>
    <col min="10" max="10" width="10.7109375" style="43" bestFit="1" customWidth="1"/>
    <col min="11" max="12" width="9.57421875" style="43" bestFit="1" customWidth="1"/>
    <col min="13" max="13" width="9.421875" style="43" bestFit="1" customWidth="1"/>
  </cols>
  <sheetData>
    <row r="1" ht="15.75">
      <c r="A1" s="161" t="s">
        <v>29</v>
      </c>
    </row>
    <row r="2" spans="6:13" ht="12.75">
      <c r="F2" s="3" t="s">
        <v>31</v>
      </c>
      <c r="G2" s="3" t="s">
        <v>48</v>
      </c>
      <c r="H2" s="3" t="s">
        <v>49</v>
      </c>
      <c r="I2" s="3" t="s">
        <v>55</v>
      </c>
      <c r="J2" s="3" t="s">
        <v>56</v>
      </c>
      <c r="K2" s="3" t="s">
        <v>77</v>
      </c>
      <c r="L2" s="3" t="s">
        <v>48</v>
      </c>
      <c r="M2" s="3" t="s">
        <v>116</v>
      </c>
    </row>
    <row r="3" spans="2:14" ht="12.75">
      <c r="B3" s="2"/>
      <c r="C3" s="2"/>
      <c r="D3" s="2"/>
      <c r="F3" s="70">
        <v>37843</v>
      </c>
      <c r="G3" s="70">
        <v>37898</v>
      </c>
      <c r="H3" s="70">
        <v>37905</v>
      </c>
      <c r="I3" s="70">
        <v>37928</v>
      </c>
      <c r="J3" s="70">
        <v>37968</v>
      </c>
      <c r="K3" s="70">
        <v>38038</v>
      </c>
      <c r="L3" s="70">
        <v>38059</v>
      </c>
      <c r="M3" s="70">
        <v>38151</v>
      </c>
      <c r="N3" s="2"/>
    </row>
    <row r="4" spans="1:16" ht="12.75">
      <c r="A4" s="3" t="s">
        <v>30</v>
      </c>
      <c r="B4" s="2" t="s">
        <v>10</v>
      </c>
      <c r="C4" s="2" t="s">
        <v>11</v>
      </c>
      <c r="D4" s="2" t="s">
        <v>24</v>
      </c>
      <c r="E4" s="2" t="s">
        <v>20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O4" s="2"/>
      <c r="P4" s="2"/>
    </row>
    <row r="5" spans="1:16" ht="12.75">
      <c r="A5" s="100">
        <v>1</v>
      </c>
      <c r="B5" s="101" t="s">
        <v>74</v>
      </c>
      <c r="C5" s="102" t="s">
        <v>33</v>
      </c>
      <c r="D5" s="103" t="s">
        <v>45</v>
      </c>
      <c r="E5" s="104">
        <f>SUM(F5:M5)-MINA(F5:M5)</f>
        <v>44</v>
      </c>
      <c r="F5" s="105">
        <v>7</v>
      </c>
      <c r="G5" s="105">
        <v>7</v>
      </c>
      <c r="H5" s="105" t="s">
        <v>57</v>
      </c>
      <c r="I5" s="105"/>
      <c r="J5" s="105">
        <v>8</v>
      </c>
      <c r="K5" s="105">
        <v>8</v>
      </c>
      <c r="L5" s="105">
        <v>7</v>
      </c>
      <c r="M5" s="106">
        <v>7</v>
      </c>
      <c r="O5" s="2"/>
      <c r="P5" s="2"/>
    </row>
    <row r="6" spans="1:16" ht="12.75">
      <c r="A6" s="158" t="s">
        <v>126</v>
      </c>
      <c r="B6" s="25" t="s">
        <v>74</v>
      </c>
      <c r="C6" s="34" t="s">
        <v>72</v>
      </c>
      <c r="D6" s="35" t="s">
        <v>73</v>
      </c>
      <c r="E6" s="20">
        <f>SUM(F6:M6)-MINA(F6:M6)</f>
        <v>6</v>
      </c>
      <c r="F6" s="26" t="s">
        <v>57</v>
      </c>
      <c r="G6" s="26"/>
      <c r="H6" s="26"/>
      <c r="I6" s="26"/>
      <c r="J6" s="26">
        <v>6</v>
      </c>
      <c r="K6" s="26"/>
      <c r="L6" s="26"/>
      <c r="M6" s="14"/>
      <c r="O6" s="2"/>
      <c r="P6" s="2"/>
    </row>
    <row r="7" spans="1:16" ht="12.75">
      <c r="A7" s="159" t="s">
        <v>126</v>
      </c>
      <c r="B7" s="109" t="s">
        <v>74</v>
      </c>
      <c r="C7" s="110" t="s">
        <v>88</v>
      </c>
      <c r="D7" s="111" t="s">
        <v>73</v>
      </c>
      <c r="E7" s="112">
        <f>SUM(F7:M7)-MINA(F7:M7)</f>
        <v>6</v>
      </c>
      <c r="F7" s="113" t="s">
        <v>57</v>
      </c>
      <c r="G7" s="113"/>
      <c r="H7" s="113"/>
      <c r="I7" s="113"/>
      <c r="J7" s="113"/>
      <c r="K7" s="113">
        <v>6</v>
      </c>
      <c r="L7" s="113"/>
      <c r="M7" s="114"/>
      <c r="O7" s="2"/>
      <c r="P7" s="2"/>
    </row>
    <row r="8" spans="2:16" ht="12.75">
      <c r="B8" s="35"/>
      <c r="C8" s="35"/>
      <c r="D8" s="35"/>
      <c r="E8" s="3"/>
      <c r="F8" s="3"/>
      <c r="G8" s="3"/>
      <c r="H8" s="3"/>
      <c r="I8" s="3"/>
      <c r="J8" s="3"/>
      <c r="K8" s="3"/>
      <c r="L8" s="3"/>
      <c r="M8" s="3"/>
      <c r="O8" s="2"/>
      <c r="P8" s="2"/>
    </row>
    <row r="9" spans="1:13" ht="12.75">
      <c r="A9" s="160" t="s">
        <v>120</v>
      </c>
      <c r="B9" s="101" t="s">
        <v>75</v>
      </c>
      <c r="C9" s="102" t="s">
        <v>34</v>
      </c>
      <c r="D9" s="103" t="s">
        <v>46</v>
      </c>
      <c r="E9" s="104">
        <f aca="true" t="shared" si="0" ref="E9:E16">SUM(F9:M9)-MINA(F9:M9)</f>
        <v>62</v>
      </c>
      <c r="F9" s="115">
        <v>10</v>
      </c>
      <c r="G9" s="115">
        <v>10</v>
      </c>
      <c r="H9" s="115">
        <v>8</v>
      </c>
      <c r="I9" s="115">
        <v>8</v>
      </c>
      <c r="J9" s="115">
        <v>10</v>
      </c>
      <c r="K9" s="115">
        <v>8</v>
      </c>
      <c r="L9" s="115">
        <v>8</v>
      </c>
      <c r="M9" s="116" t="s">
        <v>57</v>
      </c>
    </row>
    <row r="10" spans="1:13" ht="12.75">
      <c r="A10" s="158" t="s">
        <v>120</v>
      </c>
      <c r="B10" s="25" t="s">
        <v>75</v>
      </c>
      <c r="C10" s="34" t="s">
        <v>35</v>
      </c>
      <c r="D10" s="35" t="s">
        <v>47</v>
      </c>
      <c r="E10" s="20">
        <f t="shared" si="0"/>
        <v>62</v>
      </c>
      <c r="F10" s="21">
        <v>8</v>
      </c>
      <c r="G10" s="21">
        <v>8</v>
      </c>
      <c r="H10" s="21">
        <v>10</v>
      </c>
      <c r="I10" s="21">
        <v>10</v>
      </c>
      <c r="J10" s="21">
        <v>8</v>
      </c>
      <c r="K10" s="21">
        <v>10</v>
      </c>
      <c r="L10" s="21">
        <v>6</v>
      </c>
      <c r="M10" s="117">
        <v>8</v>
      </c>
    </row>
    <row r="11" spans="1:13" ht="12.75">
      <c r="A11" s="107">
        <v>3</v>
      </c>
      <c r="B11" s="25" t="s">
        <v>75</v>
      </c>
      <c r="C11" s="34" t="s">
        <v>37</v>
      </c>
      <c r="D11" s="35" t="s">
        <v>46</v>
      </c>
      <c r="E11" s="20">
        <f t="shared" si="0"/>
        <v>36</v>
      </c>
      <c r="F11" s="21">
        <v>6</v>
      </c>
      <c r="G11" s="21">
        <v>6</v>
      </c>
      <c r="H11" s="21">
        <v>6</v>
      </c>
      <c r="I11" s="21" t="s">
        <v>57</v>
      </c>
      <c r="J11" s="21">
        <v>7</v>
      </c>
      <c r="K11" s="21">
        <v>5</v>
      </c>
      <c r="L11" s="21"/>
      <c r="M11" s="117">
        <v>6</v>
      </c>
    </row>
    <row r="12" spans="1:13" ht="12.75">
      <c r="A12" s="107">
        <v>4</v>
      </c>
      <c r="B12" s="25" t="s">
        <v>75</v>
      </c>
      <c r="C12" s="34" t="s">
        <v>36</v>
      </c>
      <c r="D12" s="35" t="s">
        <v>46</v>
      </c>
      <c r="E12" s="20">
        <f t="shared" si="0"/>
        <v>28</v>
      </c>
      <c r="F12" s="21">
        <v>7</v>
      </c>
      <c r="G12" s="21">
        <v>7</v>
      </c>
      <c r="H12" s="21">
        <v>7</v>
      </c>
      <c r="I12" s="21">
        <v>7</v>
      </c>
      <c r="J12" s="21" t="s">
        <v>57</v>
      </c>
      <c r="K12" s="21"/>
      <c r="L12" s="21"/>
      <c r="M12" s="117"/>
    </row>
    <row r="13" spans="1:13" ht="12.75">
      <c r="A13" s="107">
        <v>5</v>
      </c>
      <c r="B13" s="25" t="s">
        <v>75</v>
      </c>
      <c r="C13" s="62" t="s">
        <v>62</v>
      </c>
      <c r="D13" s="55" t="s">
        <v>46</v>
      </c>
      <c r="E13" s="20">
        <f t="shared" si="0"/>
        <v>11</v>
      </c>
      <c r="F13" s="21" t="s">
        <v>57</v>
      </c>
      <c r="G13" s="21"/>
      <c r="H13" s="21">
        <v>5</v>
      </c>
      <c r="I13" s="21"/>
      <c r="J13" s="21"/>
      <c r="K13" s="21">
        <v>6</v>
      </c>
      <c r="L13" s="21"/>
      <c r="M13" s="117"/>
    </row>
    <row r="14" spans="1:13" ht="12.75">
      <c r="A14" s="107">
        <v>6</v>
      </c>
      <c r="B14" s="25" t="s">
        <v>75</v>
      </c>
      <c r="C14" s="55" t="s">
        <v>79</v>
      </c>
      <c r="D14" s="55" t="s">
        <v>105</v>
      </c>
      <c r="E14" s="20">
        <f t="shared" si="0"/>
        <v>7</v>
      </c>
      <c r="F14" s="21" t="s">
        <v>57</v>
      </c>
      <c r="G14" s="21"/>
      <c r="H14" s="21"/>
      <c r="I14" s="21"/>
      <c r="J14" s="21"/>
      <c r="K14" s="21">
        <v>7</v>
      </c>
      <c r="L14" s="21"/>
      <c r="M14" s="117"/>
    </row>
    <row r="15" spans="1:13" ht="12.75">
      <c r="A15" s="107">
        <v>7</v>
      </c>
      <c r="B15" s="25" t="s">
        <v>75</v>
      </c>
      <c r="C15" s="35" t="s">
        <v>90</v>
      </c>
      <c r="D15" s="55" t="s">
        <v>46</v>
      </c>
      <c r="E15" s="20">
        <f t="shared" si="0"/>
        <v>4</v>
      </c>
      <c r="F15" s="21" t="s">
        <v>57</v>
      </c>
      <c r="G15" s="21"/>
      <c r="H15" s="21"/>
      <c r="I15" s="21"/>
      <c r="J15" s="21"/>
      <c r="K15" s="21">
        <v>4</v>
      </c>
      <c r="L15" s="21"/>
      <c r="M15" s="117"/>
    </row>
    <row r="16" spans="1:13" ht="12.75">
      <c r="A16" s="108">
        <v>8</v>
      </c>
      <c r="B16" s="109" t="s">
        <v>75</v>
      </c>
      <c r="C16" s="84" t="s">
        <v>92</v>
      </c>
      <c r="D16" s="111" t="s">
        <v>46</v>
      </c>
      <c r="E16" s="112">
        <f t="shared" si="0"/>
        <v>3</v>
      </c>
      <c r="F16" s="118" t="s">
        <v>57</v>
      </c>
      <c r="G16" s="118"/>
      <c r="H16" s="118"/>
      <c r="I16" s="118"/>
      <c r="J16" s="118"/>
      <c r="K16" s="118">
        <v>3</v>
      </c>
      <c r="L16" s="118"/>
      <c r="M16" s="119"/>
    </row>
    <row r="17" spans="2:5" ht="12.75">
      <c r="B17" s="25"/>
      <c r="C17" s="62"/>
      <c r="D17" s="55"/>
      <c r="E17" s="3"/>
    </row>
    <row r="18" spans="1:14" ht="12.75">
      <c r="A18" s="100">
        <v>1</v>
      </c>
      <c r="B18" s="120" t="s">
        <v>76</v>
      </c>
      <c r="C18" s="121" t="s">
        <v>66</v>
      </c>
      <c r="D18" s="102" t="s">
        <v>61</v>
      </c>
      <c r="E18" s="104">
        <f aca="true" t="shared" si="1" ref="E18:E35">SUM(F18:M18)-MINA(F18:M18)</f>
        <v>33</v>
      </c>
      <c r="F18" s="115" t="s">
        <v>57</v>
      </c>
      <c r="G18" s="115"/>
      <c r="H18" s="115"/>
      <c r="I18" s="115">
        <v>8</v>
      </c>
      <c r="J18" s="115">
        <v>7</v>
      </c>
      <c r="K18" s="115"/>
      <c r="L18" s="115">
        <v>8</v>
      </c>
      <c r="M18" s="116">
        <v>10</v>
      </c>
      <c r="N18" s="2"/>
    </row>
    <row r="19" spans="1:14" ht="12.75">
      <c r="A19" s="107">
        <v>2</v>
      </c>
      <c r="B19" s="54" t="s">
        <v>76</v>
      </c>
      <c r="C19" s="44" t="s">
        <v>67</v>
      </c>
      <c r="D19" s="34" t="s">
        <v>61</v>
      </c>
      <c r="E19" s="20">
        <f t="shared" si="1"/>
        <v>21</v>
      </c>
      <c r="F19" s="21" t="s">
        <v>57</v>
      </c>
      <c r="G19" s="21"/>
      <c r="H19" s="21"/>
      <c r="I19" s="21">
        <v>6</v>
      </c>
      <c r="J19" s="21"/>
      <c r="K19" s="21">
        <v>1</v>
      </c>
      <c r="L19" s="21">
        <v>7</v>
      </c>
      <c r="M19" s="117">
        <v>7</v>
      </c>
      <c r="N19" s="2"/>
    </row>
    <row r="20" spans="1:14" ht="12.75">
      <c r="A20" s="158" t="s">
        <v>127</v>
      </c>
      <c r="B20" s="54" t="s">
        <v>76</v>
      </c>
      <c r="C20" s="35" t="s">
        <v>53</v>
      </c>
      <c r="D20" s="35" t="s">
        <v>47</v>
      </c>
      <c r="E20" s="20">
        <f t="shared" si="1"/>
        <v>18</v>
      </c>
      <c r="F20" s="21" t="s">
        <v>57</v>
      </c>
      <c r="G20" s="21"/>
      <c r="H20" s="21"/>
      <c r="I20" s="21"/>
      <c r="J20" s="21"/>
      <c r="K20" s="21">
        <v>8</v>
      </c>
      <c r="L20" s="21">
        <v>10</v>
      </c>
      <c r="M20" s="117"/>
      <c r="N20" s="2"/>
    </row>
    <row r="21" spans="1:14" ht="12.75">
      <c r="A21" s="158" t="s">
        <v>127</v>
      </c>
      <c r="B21" s="54" t="s">
        <v>76</v>
      </c>
      <c r="C21" s="35" t="s">
        <v>84</v>
      </c>
      <c r="D21" s="34" t="s">
        <v>47</v>
      </c>
      <c r="E21" s="20">
        <f t="shared" si="1"/>
        <v>18</v>
      </c>
      <c r="F21" s="21" t="s">
        <v>57</v>
      </c>
      <c r="G21" s="21"/>
      <c r="H21" s="21"/>
      <c r="I21" s="21"/>
      <c r="J21" s="21"/>
      <c r="K21" s="21">
        <v>4</v>
      </c>
      <c r="L21" s="21">
        <v>6</v>
      </c>
      <c r="M21" s="117">
        <v>8</v>
      </c>
      <c r="N21" s="2"/>
    </row>
    <row r="22" spans="1:14" ht="12.75">
      <c r="A22" s="107">
        <v>5</v>
      </c>
      <c r="B22" s="54" t="s">
        <v>76</v>
      </c>
      <c r="C22" s="35" t="s">
        <v>86</v>
      </c>
      <c r="D22" s="34" t="s">
        <v>61</v>
      </c>
      <c r="E22" s="20">
        <f t="shared" si="1"/>
        <v>12</v>
      </c>
      <c r="F22" s="21" t="s">
        <v>57</v>
      </c>
      <c r="G22" s="21"/>
      <c r="H22" s="21"/>
      <c r="I22" s="21"/>
      <c r="J22" s="21"/>
      <c r="K22" s="21">
        <v>2</v>
      </c>
      <c r="L22" s="21">
        <v>4</v>
      </c>
      <c r="M22" s="117">
        <v>6</v>
      </c>
      <c r="N22" s="2"/>
    </row>
    <row r="23" spans="1:14" ht="12.75">
      <c r="A23" s="107">
        <v>6</v>
      </c>
      <c r="B23" s="54" t="s">
        <v>76</v>
      </c>
      <c r="C23" s="35" t="s">
        <v>80</v>
      </c>
      <c r="D23" s="34"/>
      <c r="E23" s="20">
        <f t="shared" si="1"/>
        <v>10</v>
      </c>
      <c r="F23" s="21" t="s">
        <v>57</v>
      </c>
      <c r="G23" s="21"/>
      <c r="H23" s="21"/>
      <c r="I23" s="21"/>
      <c r="J23" s="21"/>
      <c r="K23" s="21">
        <v>10</v>
      </c>
      <c r="L23" s="21"/>
      <c r="M23" s="117"/>
      <c r="N23" s="2"/>
    </row>
    <row r="24" spans="1:14" ht="12.75">
      <c r="A24" s="107">
        <v>7</v>
      </c>
      <c r="B24" s="54" t="s">
        <v>76</v>
      </c>
      <c r="C24" s="35" t="s">
        <v>85</v>
      </c>
      <c r="D24" s="34" t="s">
        <v>46</v>
      </c>
      <c r="E24" s="20">
        <f t="shared" si="1"/>
        <v>8</v>
      </c>
      <c r="F24" s="21" t="s">
        <v>57</v>
      </c>
      <c r="G24" s="21"/>
      <c r="H24" s="21"/>
      <c r="I24" s="21"/>
      <c r="J24" s="21"/>
      <c r="K24" s="21">
        <v>3</v>
      </c>
      <c r="L24" s="21">
        <v>5</v>
      </c>
      <c r="M24" s="117"/>
      <c r="N24" s="2"/>
    </row>
    <row r="25" spans="1:14" ht="12.75">
      <c r="A25" s="158" t="s">
        <v>122</v>
      </c>
      <c r="B25" s="54" t="s">
        <v>76</v>
      </c>
      <c r="C25" s="35" t="s">
        <v>81</v>
      </c>
      <c r="D25" s="35" t="s">
        <v>47</v>
      </c>
      <c r="E25" s="20">
        <f t="shared" si="1"/>
        <v>7</v>
      </c>
      <c r="F25" s="21" t="s">
        <v>57</v>
      </c>
      <c r="G25" s="21"/>
      <c r="H25" s="21"/>
      <c r="I25" s="21"/>
      <c r="J25" s="21"/>
      <c r="K25" s="21">
        <v>7</v>
      </c>
      <c r="L25" s="21"/>
      <c r="M25" s="117"/>
      <c r="N25" s="2"/>
    </row>
    <row r="26" spans="1:14" ht="12.75">
      <c r="A26" s="158" t="s">
        <v>122</v>
      </c>
      <c r="B26" s="54" t="s">
        <v>76</v>
      </c>
      <c r="C26" s="44" t="s">
        <v>52</v>
      </c>
      <c r="D26" s="34" t="s">
        <v>61</v>
      </c>
      <c r="E26" s="20">
        <f t="shared" si="1"/>
        <v>7</v>
      </c>
      <c r="F26" s="21" t="s">
        <v>57</v>
      </c>
      <c r="G26" s="21">
        <v>7</v>
      </c>
      <c r="H26" s="21"/>
      <c r="I26" s="21"/>
      <c r="J26" s="21"/>
      <c r="K26" s="21"/>
      <c r="L26" s="21"/>
      <c r="M26" s="117"/>
      <c r="N26" s="2"/>
    </row>
    <row r="27" spans="1:14" ht="12.75">
      <c r="A27" s="107">
        <v>10</v>
      </c>
      <c r="B27" s="54" t="s">
        <v>76</v>
      </c>
      <c r="C27" s="35" t="s">
        <v>82</v>
      </c>
      <c r="D27" s="35" t="s">
        <v>47</v>
      </c>
      <c r="E27" s="20">
        <f t="shared" si="1"/>
        <v>6</v>
      </c>
      <c r="F27" s="21" t="s">
        <v>57</v>
      </c>
      <c r="G27" s="21"/>
      <c r="H27" s="21"/>
      <c r="I27" s="21"/>
      <c r="J27" s="21"/>
      <c r="K27" s="21">
        <v>6</v>
      </c>
      <c r="L27" s="21"/>
      <c r="M27" s="117"/>
      <c r="N27" s="2"/>
    </row>
    <row r="28" spans="1:14" ht="12.75">
      <c r="A28" s="107">
        <v>11</v>
      </c>
      <c r="B28" s="54" t="s">
        <v>76</v>
      </c>
      <c r="C28" s="35" t="s">
        <v>83</v>
      </c>
      <c r="D28" s="34"/>
      <c r="E28" s="20">
        <f t="shared" si="1"/>
        <v>5</v>
      </c>
      <c r="F28" s="21" t="s">
        <v>57</v>
      </c>
      <c r="G28" s="21"/>
      <c r="H28" s="21"/>
      <c r="I28" s="21"/>
      <c r="J28" s="21"/>
      <c r="K28" s="21">
        <v>5</v>
      </c>
      <c r="L28" s="21"/>
      <c r="M28" s="117"/>
      <c r="N28" s="2"/>
    </row>
    <row r="29" spans="1:14" ht="12.75">
      <c r="A29" s="158" t="s">
        <v>128</v>
      </c>
      <c r="B29" s="54" t="s">
        <v>76</v>
      </c>
      <c r="C29" s="35" t="s">
        <v>96</v>
      </c>
      <c r="D29" s="35" t="s">
        <v>107</v>
      </c>
      <c r="E29" s="20">
        <f t="shared" si="1"/>
        <v>1</v>
      </c>
      <c r="F29" s="21" t="s">
        <v>57</v>
      </c>
      <c r="G29" s="21"/>
      <c r="H29" s="21"/>
      <c r="I29" s="21"/>
      <c r="J29" s="21"/>
      <c r="K29" s="21">
        <v>1</v>
      </c>
      <c r="L29" s="21"/>
      <c r="M29" s="117"/>
      <c r="N29" s="2"/>
    </row>
    <row r="30" spans="1:14" ht="12.75">
      <c r="A30" s="158" t="s">
        <v>128</v>
      </c>
      <c r="B30" s="54" t="s">
        <v>76</v>
      </c>
      <c r="C30" s="35" t="s">
        <v>93</v>
      </c>
      <c r="D30" s="35" t="s">
        <v>106</v>
      </c>
      <c r="E30" s="20">
        <f t="shared" si="1"/>
        <v>1</v>
      </c>
      <c r="F30" s="21" t="s">
        <v>57</v>
      </c>
      <c r="G30" s="21"/>
      <c r="H30" s="21"/>
      <c r="I30" s="21"/>
      <c r="J30" s="21"/>
      <c r="K30" s="21">
        <v>1</v>
      </c>
      <c r="L30" s="21"/>
      <c r="M30" s="117"/>
      <c r="N30" s="2"/>
    </row>
    <row r="31" spans="1:14" ht="12.75">
      <c r="A31" s="158" t="s">
        <v>128</v>
      </c>
      <c r="B31" s="54" t="s">
        <v>76</v>
      </c>
      <c r="C31" s="35" t="s">
        <v>97</v>
      </c>
      <c r="D31" s="35" t="s">
        <v>106</v>
      </c>
      <c r="E31" s="20">
        <f t="shared" si="1"/>
        <v>1</v>
      </c>
      <c r="F31" s="21" t="s">
        <v>57</v>
      </c>
      <c r="G31" s="21"/>
      <c r="H31" s="21"/>
      <c r="I31" s="21"/>
      <c r="J31" s="21"/>
      <c r="K31" s="21">
        <v>1</v>
      </c>
      <c r="L31" s="21"/>
      <c r="M31" s="117"/>
      <c r="N31" s="2"/>
    </row>
    <row r="32" spans="1:14" ht="12.75">
      <c r="A32" s="158" t="s">
        <v>128</v>
      </c>
      <c r="B32" s="54" t="s">
        <v>76</v>
      </c>
      <c r="C32" s="35" t="s">
        <v>91</v>
      </c>
      <c r="D32" s="34" t="s">
        <v>105</v>
      </c>
      <c r="E32" s="20">
        <f t="shared" si="1"/>
        <v>1</v>
      </c>
      <c r="F32" s="21" t="s">
        <v>57</v>
      </c>
      <c r="G32" s="21"/>
      <c r="H32" s="21"/>
      <c r="I32" s="21"/>
      <c r="J32" s="21"/>
      <c r="K32" s="21">
        <v>1</v>
      </c>
      <c r="L32" s="21"/>
      <c r="M32" s="117"/>
      <c r="N32" s="2"/>
    </row>
    <row r="33" spans="1:14" ht="12.75">
      <c r="A33" s="158" t="s">
        <v>128</v>
      </c>
      <c r="B33" s="54" t="s">
        <v>76</v>
      </c>
      <c r="C33" s="35" t="s">
        <v>87</v>
      </c>
      <c r="D33" s="34"/>
      <c r="E33" s="20">
        <f t="shared" si="1"/>
        <v>1</v>
      </c>
      <c r="F33" s="21" t="s">
        <v>57</v>
      </c>
      <c r="G33" s="21"/>
      <c r="H33" s="21"/>
      <c r="I33" s="21"/>
      <c r="J33" s="21"/>
      <c r="K33" s="21">
        <v>1</v>
      </c>
      <c r="L33" s="21"/>
      <c r="M33" s="117"/>
      <c r="N33" s="2"/>
    </row>
    <row r="34" spans="1:14" ht="12.75">
      <c r="A34" s="158" t="s">
        <v>128</v>
      </c>
      <c r="B34" s="54" t="s">
        <v>76</v>
      </c>
      <c r="C34" s="35" t="s">
        <v>94</v>
      </c>
      <c r="D34" s="35"/>
      <c r="E34" s="20">
        <f t="shared" si="1"/>
        <v>1</v>
      </c>
      <c r="F34" s="21" t="s">
        <v>57</v>
      </c>
      <c r="G34" s="21"/>
      <c r="H34" s="21"/>
      <c r="I34" s="21"/>
      <c r="J34" s="21"/>
      <c r="K34" s="21">
        <v>1</v>
      </c>
      <c r="L34" s="21"/>
      <c r="M34" s="117"/>
      <c r="N34" s="2"/>
    </row>
    <row r="35" spans="1:14" ht="12.75">
      <c r="A35" s="159" t="s">
        <v>128</v>
      </c>
      <c r="B35" s="122" t="s">
        <v>76</v>
      </c>
      <c r="C35" s="84" t="s">
        <v>98</v>
      </c>
      <c r="D35" s="110"/>
      <c r="E35" s="112">
        <f t="shared" si="1"/>
        <v>1</v>
      </c>
      <c r="F35" s="118" t="s">
        <v>57</v>
      </c>
      <c r="G35" s="118"/>
      <c r="H35" s="118"/>
      <c r="I35" s="118"/>
      <c r="J35" s="118"/>
      <c r="K35" s="118">
        <v>1</v>
      </c>
      <c r="L35" s="118"/>
      <c r="M35" s="119"/>
      <c r="N35" s="2"/>
    </row>
    <row r="36" spans="3:14" ht="12.75">
      <c r="C36" s="35"/>
      <c r="D36" s="1"/>
      <c r="N36" s="2"/>
    </row>
    <row r="37" ht="12.75">
      <c r="C37" s="35"/>
    </row>
    <row r="38" spans="1:13" ht="15.75">
      <c r="A38" s="162" t="s">
        <v>25</v>
      </c>
      <c r="F38" s="3" t="s">
        <v>31</v>
      </c>
      <c r="G38" s="3" t="s">
        <v>48</v>
      </c>
      <c r="H38" s="3" t="s">
        <v>49</v>
      </c>
      <c r="I38" s="3" t="s">
        <v>55</v>
      </c>
      <c r="J38" s="3" t="s">
        <v>56</v>
      </c>
      <c r="K38" s="3" t="s">
        <v>77</v>
      </c>
      <c r="L38" s="3" t="s">
        <v>48</v>
      </c>
      <c r="M38" s="3" t="s">
        <v>116</v>
      </c>
    </row>
    <row r="39" spans="3:13" ht="12.75">
      <c r="C39" s="35"/>
      <c r="F39" s="70">
        <v>37843</v>
      </c>
      <c r="G39" s="70">
        <v>37898</v>
      </c>
      <c r="H39" s="70">
        <v>37905</v>
      </c>
      <c r="I39" s="70">
        <v>37928</v>
      </c>
      <c r="J39" s="70">
        <v>37968</v>
      </c>
      <c r="K39" s="70">
        <v>38038</v>
      </c>
      <c r="L39" s="70">
        <v>38059</v>
      </c>
      <c r="M39" s="70">
        <v>38151</v>
      </c>
    </row>
    <row r="40" spans="1:13" ht="13.5" thickBot="1">
      <c r="A40" s="3" t="s">
        <v>30</v>
      </c>
      <c r="B40" s="2" t="s">
        <v>10</v>
      </c>
      <c r="C40" s="63" t="s">
        <v>11</v>
      </c>
      <c r="D40" s="2" t="s">
        <v>24</v>
      </c>
      <c r="E40" s="3" t="s">
        <v>20</v>
      </c>
      <c r="F40" s="3" t="s">
        <v>12</v>
      </c>
      <c r="G40" s="3" t="s">
        <v>13</v>
      </c>
      <c r="H40" s="3" t="s">
        <v>14</v>
      </c>
      <c r="I40" s="3" t="s">
        <v>15</v>
      </c>
      <c r="J40" s="3" t="s">
        <v>16</v>
      </c>
      <c r="K40" s="3" t="s">
        <v>17</v>
      </c>
      <c r="L40" s="3" t="s">
        <v>18</v>
      </c>
      <c r="M40" s="3" t="s">
        <v>19</v>
      </c>
    </row>
    <row r="41" spans="1:13" ht="12.75">
      <c r="A41" s="156" t="s">
        <v>120</v>
      </c>
      <c r="B41" s="124" t="s">
        <v>42</v>
      </c>
      <c r="C41" s="125" t="s">
        <v>35</v>
      </c>
      <c r="D41" s="126" t="s">
        <v>47</v>
      </c>
      <c r="E41" s="127">
        <f aca="true" t="shared" si="2" ref="E41:E69">SUM(F41:M41)-MINA(F41:M41)</f>
        <v>62</v>
      </c>
      <c r="F41" s="128">
        <v>8</v>
      </c>
      <c r="G41" s="128">
        <v>8</v>
      </c>
      <c r="H41" s="128">
        <v>10</v>
      </c>
      <c r="I41" s="128">
        <v>10</v>
      </c>
      <c r="J41" s="128">
        <v>8</v>
      </c>
      <c r="K41" s="128">
        <v>10</v>
      </c>
      <c r="L41" s="128">
        <v>6</v>
      </c>
      <c r="M41" s="129">
        <v>8</v>
      </c>
    </row>
    <row r="42" spans="1:13" ht="12.75">
      <c r="A42" s="157" t="s">
        <v>120</v>
      </c>
      <c r="B42" s="25" t="s">
        <v>42</v>
      </c>
      <c r="C42" s="34" t="s">
        <v>34</v>
      </c>
      <c r="D42" s="35" t="s">
        <v>46</v>
      </c>
      <c r="E42" s="20">
        <f>SUM(F42:M42)-MINA(F42:M42)</f>
        <v>62</v>
      </c>
      <c r="F42" s="21">
        <v>10</v>
      </c>
      <c r="G42" s="21">
        <v>10</v>
      </c>
      <c r="H42" s="21">
        <v>8</v>
      </c>
      <c r="I42" s="21">
        <v>8</v>
      </c>
      <c r="J42" s="21">
        <v>10</v>
      </c>
      <c r="K42" s="21">
        <v>8</v>
      </c>
      <c r="L42" s="21">
        <v>8</v>
      </c>
      <c r="M42" s="131" t="s">
        <v>57</v>
      </c>
    </row>
    <row r="43" spans="1:13" ht="12.75">
      <c r="A43" s="130">
        <v>3</v>
      </c>
      <c r="B43" s="25" t="s">
        <v>41</v>
      </c>
      <c r="C43" s="34" t="s">
        <v>33</v>
      </c>
      <c r="D43" s="35" t="s">
        <v>45</v>
      </c>
      <c r="E43" s="20">
        <f t="shared" si="2"/>
        <v>41</v>
      </c>
      <c r="F43" s="26">
        <v>7</v>
      </c>
      <c r="G43" s="21">
        <v>7</v>
      </c>
      <c r="H43" s="21" t="s">
        <v>57</v>
      </c>
      <c r="I43" s="21"/>
      <c r="J43" s="21">
        <v>8</v>
      </c>
      <c r="K43" s="21">
        <v>5</v>
      </c>
      <c r="L43" s="21">
        <v>7</v>
      </c>
      <c r="M43" s="131">
        <v>7</v>
      </c>
    </row>
    <row r="44" spans="1:13" ht="12.75">
      <c r="A44" s="157" t="s">
        <v>121</v>
      </c>
      <c r="B44" s="21" t="s">
        <v>54</v>
      </c>
      <c r="C44" s="44" t="s">
        <v>66</v>
      </c>
      <c r="D44" s="34" t="s">
        <v>61</v>
      </c>
      <c r="E44" s="20">
        <f t="shared" si="2"/>
        <v>33</v>
      </c>
      <c r="F44" s="21" t="s">
        <v>57</v>
      </c>
      <c r="G44" s="21"/>
      <c r="H44" s="21"/>
      <c r="I44" s="21">
        <v>8</v>
      </c>
      <c r="J44" s="21">
        <v>7</v>
      </c>
      <c r="K44" s="21"/>
      <c r="L44" s="21">
        <v>8</v>
      </c>
      <c r="M44" s="131">
        <v>10</v>
      </c>
    </row>
    <row r="45" spans="1:13" ht="12.75">
      <c r="A45" s="157" t="s">
        <v>121</v>
      </c>
      <c r="B45" s="54" t="s">
        <v>42</v>
      </c>
      <c r="C45" s="34" t="s">
        <v>37</v>
      </c>
      <c r="D45" s="35" t="s">
        <v>46</v>
      </c>
      <c r="E45" s="20">
        <f t="shared" si="2"/>
        <v>33</v>
      </c>
      <c r="F45" s="21">
        <v>6</v>
      </c>
      <c r="G45" s="21">
        <v>6</v>
      </c>
      <c r="H45" s="21">
        <v>6</v>
      </c>
      <c r="I45" s="21" t="s">
        <v>57</v>
      </c>
      <c r="J45" s="21">
        <v>7</v>
      </c>
      <c r="K45" s="21">
        <v>2</v>
      </c>
      <c r="L45" s="21"/>
      <c r="M45" s="131">
        <v>6</v>
      </c>
    </row>
    <row r="46" spans="1:14" ht="12.75">
      <c r="A46" s="130">
        <v>6</v>
      </c>
      <c r="B46" s="21" t="s">
        <v>42</v>
      </c>
      <c r="C46" s="34" t="s">
        <v>36</v>
      </c>
      <c r="D46" s="35" t="s">
        <v>46</v>
      </c>
      <c r="E46" s="20">
        <f t="shared" si="2"/>
        <v>28</v>
      </c>
      <c r="F46" s="21">
        <v>7</v>
      </c>
      <c r="G46" s="21">
        <v>7</v>
      </c>
      <c r="H46" s="21">
        <v>7</v>
      </c>
      <c r="I46" s="21">
        <v>7</v>
      </c>
      <c r="J46" s="21"/>
      <c r="K46" s="21"/>
      <c r="L46" s="21"/>
      <c r="M46" s="131" t="s">
        <v>57</v>
      </c>
      <c r="N46" s="2"/>
    </row>
    <row r="47" spans="1:14" ht="12.75">
      <c r="A47" s="130">
        <v>7</v>
      </c>
      <c r="B47" s="54" t="s">
        <v>54</v>
      </c>
      <c r="C47" s="44" t="s">
        <v>67</v>
      </c>
      <c r="D47" s="34" t="s">
        <v>61</v>
      </c>
      <c r="E47" s="20">
        <f t="shared" si="2"/>
        <v>21</v>
      </c>
      <c r="F47" s="21" t="s">
        <v>57</v>
      </c>
      <c r="G47" s="21"/>
      <c r="H47" s="21"/>
      <c r="I47" s="21">
        <v>6</v>
      </c>
      <c r="J47" s="21"/>
      <c r="K47" s="21">
        <v>1</v>
      </c>
      <c r="L47" s="21">
        <v>7</v>
      </c>
      <c r="M47" s="131">
        <v>7</v>
      </c>
      <c r="N47" s="2"/>
    </row>
    <row r="48" spans="1:14" ht="12.75">
      <c r="A48" s="130">
        <v>8</v>
      </c>
      <c r="B48" s="61" t="s">
        <v>54</v>
      </c>
      <c r="C48" s="35" t="s">
        <v>53</v>
      </c>
      <c r="D48" s="123" t="s">
        <v>47</v>
      </c>
      <c r="E48" s="20">
        <f t="shared" si="2"/>
        <v>18</v>
      </c>
      <c r="F48" s="21" t="s">
        <v>57</v>
      </c>
      <c r="G48" s="26"/>
      <c r="H48" s="26"/>
      <c r="I48" s="26"/>
      <c r="J48" s="20"/>
      <c r="K48" s="26">
        <v>8</v>
      </c>
      <c r="L48" s="26">
        <v>10</v>
      </c>
      <c r="M48" s="131" t="s">
        <v>57</v>
      </c>
      <c r="N48" s="2"/>
    </row>
    <row r="49" spans="1:14" ht="12.75">
      <c r="A49" s="157" t="s">
        <v>122</v>
      </c>
      <c r="B49" s="45" t="s">
        <v>54</v>
      </c>
      <c r="C49" s="35" t="s">
        <v>84</v>
      </c>
      <c r="D49" s="34" t="s">
        <v>47</v>
      </c>
      <c r="E49" s="20">
        <f t="shared" si="2"/>
        <v>18</v>
      </c>
      <c r="F49" s="21" t="s">
        <v>57</v>
      </c>
      <c r="G49" s="21"/>
      <c r="H49" s="21"/>
      <c r="I49" s="21"/>
      <c r="J49" s="21"/>
      <c r="K49" s="21">
        <v>4</v>
      </c>
      <c r="L49" s="21">
        <v>6</v>
      </c>
      <c r="M49" s="131">
        <v>8</v>
      </c>
      <c r="N49" s="2"/>
    </row>
    <row r="50" spans="1:14" ht="12.75">
      <c r="A50" s="130">
        <v>10</v>
      </c>
      <c r="B50" s="54" t="s">
        <v>54</v>
      </c>
      <c r="C50" s="35" t="s">
        <v>86</v>
      </c>
      <c r="D50" s="34" t="s">
        <v>61</v>
      </c>
      <c r="E50" s="20">
        <f t="shared" si="2"/>
        <v>12</v>
      </c>
      <c r="F50" s="21" t="s">
        <v>57</v>
      </c>
      <c r="G50" s="21"/>
      <c r="H50" s="21"/>
      <c r="I50" s="21"/>
      <c r="J50" s="21"/>
      <c r="K50" s="21">
        <v>2</v>
      </c>
      <c r="L50" s="21">
        <v>4</v>
      </c>
      <c r="M50" s="131">
        <v>6</v>
      </c>
      <c r="N50" s="2"/>
    </row>
    <row r="51" spans="1:14" ht="12.75">
      <c r="A51" s="130">
        <v>11</v>
      </c>
      <c r="B51" s="54" t="s">
        <v>42</v>
      </c>
      <c r="C51" s="62" t="s">
        <v>62</v>
      </c>
      <c r="D51" s="34" t="s">
        <v>46</v>
      </c>
      <c r="E51" s="20">
        <f t="shared" si="2"/>
        <v>11</v>
      </c>
      <c r="F51" s="21" t="s">
        <v>57</v>
      </c>
      <c r="G51" s="21"/>
      <c r="H51" s="21">
        <v>5</v>
      </c>
      <c r="I51" s="21"/>
      <c r="J51" s="21"/>
      <c r="K51" s="21">
        <v>6</v>
      </c>
      <c r="L51" s="21"/>
      <c r="M51" s="131" t="s">
        <v>57</v>
      </c>
      <c r="N51" s="2"/>
    </row>
    <row r="52" spans="1:14" ht="12.75">
      <c r="A52" s="130">
        <v>12</v>
      </c>
      <c r="B52" s="61" t="s">
        <v>54</v>
      </c>
      <c r="C52" s="35" t="s">
        <v>80</v>
      </c>
      <c r="D52" s="34"/>
      <c r="E52" s="20">
        <f t="shared" si="2"/>
        <v>10</v>
      </c>
      <c r="F52" s="21" t="s">
        <v>57</v>
      </c>
      <c r="G52" s="21"/>
      <c r="H52" s="21"/>
      <c r="I52" s="21"/>
      <c r="J52" s="21"/>
      <c r="K52" s="21">
        <v>10</v>
      </c>
      <c r="L52" s="21"/>
      <c r="M52" s="131" t="s">
        <v>57</v>
      </c>
      <c r="N52" s="2"/>
    </row>
    <row r="53" spans="1:14" ht="12.75">
      <c r="A53" s="130">
        <v>13</v>
      </c>
      <c r="B53" s="45" t="s">
        <v>54</v>
      </c>
      <c r="C53" s="35" t="s">
        <v>85</v>
      </c>
      <c r="D53" s="34" t="s">
        <v>46</v>
      </c>
      <c r="E53" s="20">
        <f t="shared" si="2"/>
        <v>8</v>
      </c>
      <c r="F53" s="21" t="s">
        <v>57</v>
      </c>
      <c r="G53" s="21"/>
      <c r="H53" s="21"/>
      <c r="I53" s="21"/>
      <c r="J53" s="21"/>
      <c r="K53" s="21">
        <v>3</v>
      </c>
      <c r="L53" s="21">
        <v>5</v>
      </c>
      <c r="M53" s="131" t="s">
        <v>57</v>
      </c>
      <c r="N53" s="2"/>
    </row>
    <row r="54" spans="1:14" ht="12.75">
      <c r="A54" s="157" t="s">
        <v>123</v>
      </c>
      <c r="B54" s="54" t="s">
        <v>54</v>
      </c>
      <c r="C54" s="44" t="s">
        <v>52</v>
      </c>
      <c r="D54" s="34" t="s">
        <v>61</v>
      </c>
      <c r="E54" s="20">
        <f t="shared" si="2"/>
        <v>7</v>
      </c>
      <c r="F54" s="21" t="s">
        <v>57</v>
      </c>
      <c r="G54" s="21">
        <v>7</v>
      </c>
      <c r="H54" s="21"/>
      <c r="I54" s="21"/>
      <c r="J54" s="21"/>
      <c r="K54" s="21"/>
      <c r="L54" s="21"/>
      <c r="M54" s="131" t="s">
        <v>57</v>
      </c>
      <c r="N54" s="2"/>
    </row>
    <row r="55" spans="1:14" ht="12.75">
      <c r="A55" s="157" t="s">
        <v>123</v>
      </c>
      <c r="B55" s="54" t="s">
        <v>42</v>
      </c>
      <c r="C55" s="55" t="s">
        <v>79</v>
      </c>
      <c r="D55" s="34"/>
      <c r="E55" s="20">
        <f t="shared" si="2"/>
        <v>7</v>
      </c>
      <c r="F55" s="21" t="s">
        <v>57</v>
      </c>
      <c r="G55" s="20"/>
      <c r="H55" s="20"/>
      <c r="I55" s="20"/>
      <c r="J55" s="20"/>
      <c r="K55" s="26">
        <v>7</v>
      </c>
      <c r="L55" s="21"/>
      <c r="M55" s="131" t="s">
        <v>57</v>
      </c>
      <c r="N55" s="2"/>
    </row>
    <row r="56" spans="1:14" ht="12.75">
      <c r="A56" s="157" t="s">
        <v>123</v>
      </c>
      <c r="B56" s="54" t="s">
        <v>54</v>
      </c>
      <c r="C56" s="35" t="s">
        <v>81</v>
      </c>
      <c r="D56" s="35" t="s">
        <v>47</v>
      </c>
      <c r="E56" s="20">
        <f t="shared" si="2"/>
        <v>7</v>
      </c>
      <c r="F56" s="21" t="s">
        <v>57</v>
      </c>
      <c r="G56" s="21"/>
      <c r="H56" s="21"/>
      <c r="I56" s="21"/>
      <c r="J56" s="21"/>
      <c r="K56" s="21">
        <v>7</v>
      </c>
      <c r="L56" s="21"/>
      <c r="M56" s="131" t="s">
        <v>57</v>
      </c>
      <c r="N56" s="2"/>
    </row>
    <row r="57" spans="1:14" ht="12.75">
      <c r="A57" s="157" t="s">
        <v>124</v>
      </c>
      <c r="B57" s="54" t="s">
        <v>41</v>
      </c>
      <c r="C57" s="62" t="s">
        <v>72</v>
      </c>
      <c r="D57" s="34" t="s">
        <v>73</v>
      </c>
      <c r="E57" s="20">
        <f t="shared" si="2"/>
        <v>6</v>
      </c>
      <c r="F57" s="21" t="s">
        <v>57</v>
      </c>
      <c r="G57" s="21"/>
      <c r="H57" s="21"/>
      <c r="I57" s="21"/>
      <c r="J57" s="21">
        <v>6</v>
      </c>
      <c r="K57" s="21"/>
      <c r="L57" s="21"/>
      <c r="M57" s="131" t="s">
        <v>57</v>
      </c>
      <c r="N57" s="2"/>
    </row>
    <row r="58" spans="1:14" ht="12.75">
      <c r="A58" s="157" t="s">
        <v>124</v>
      </c>
      <c r="B58" s="61" t="s">
        <v>54</v>
      </c>
      <c r="C58" s="35" t="s">
        <v>82</v>
      </c>
      <c r="D58" s="35" t="s">
        <v>47</v>
      </c>
      <c r="E58" s="20">
        <f t="shared" si="2"/>
        <v>6</v>
      </c>
      <c r="F58" s="21" t="s">
        <v>57</v>
      </c>
      <c r="G58" s="21"/>
      <c r="H58" s="21"/>
      <c r="I58" s="21"/>
      <c r="J58" s="21"/>
      <c r="K58" s="21">
        <v>6</v>
      </c>
      <c r="L58" s="21"/>
      <c r="M58" s="131" t="s">
        <v>57</v>
      </c>
      <c r="N58" s="2"/>
    </row>
    <row r="59" spans="1:14" ht="12.75">
      <c r="A59" s="130">
        <v>19</v>
      </c>
      <c r="B59" s="61" t="s">
        <v>54</v>
      </c>
      <c r="C59" s="35" t="s">
        <v>83</v>
      </c>
      <c r="D59" s="34"/>
      <c r="E59" s="20">
        <f t="shared" si="2"/>
        <v>5</v>
      </c>
      <c r="F59" s="21" t="s">
        <v>57</v>
      </c>
      <c r="G59" s="21"/>
      <c r="H59" s="21"/>
      <c r="I59" s="21"/>
      <c r="J59" s="21"/>
      <c r="K59" s="21">
        <v>5</v>
      </c>
      <c r="L59" s="21"/>
      <c r="M59" s="131" t="s">
        <v>57</v>
      </c>
      <c r="N59" s="2"/>
    </row>
    <row r="60" spans="1:14" ht="12.75">
      <c r="A60" s="157" t="s">
        <v>125</v>
      </c>
      <c r="B60" s="61" t="s">
        <v>54</v>
      </c>
      <c r="C60" s="35" t="s">
        <v>87</v>
      </c>
      <c r="D60" s="34"/>
      <c r="E60" s="20">
        <f t="shared" si="2"/>
        <v>1</v>
      </c>
      <c r="F60" s="21" t="s">
        <v>57</v>
      </c>
      <c r="G60" s="21"/>
      <c r="H60" s="21"/>
      <c r="I60" s="21"/>
      <c r="J60" s="21"/>
      <c r="K60" s="21">
        <v>1</v>
      </c>
      <c r="L60" s="21"/>
      <c r="M60" s="131" t="s">
        <v>57</v>
      </c>
      <c r="N60" s="2"/>
    </row>
    <row r="61" spans="1:13" ht="12.75">
      <c r="A61" s="157" t="s">
        <v>125</v>
      </c>
      <c r="B61" s="54" t="s">
        <v>42</v>
      </c>
      <c r="C61" s="35" t="s">
        <v>90</v>
      </c>
      <c r="D61" s="44" t="s">
        <v>46</v>
      </c>
      <c r="E61" s="20">
        <f t="shared" si="2"/>
        <v>1</v>
      </c>
      <c r="F61" s="21" t="s">
        <v>57</v>
      </c>
      <c r="G61" s="21"/>
      <c r="H61" s="21"/>
      <c r="I61" s="21"/>
      <c r="J61" s="21"/>
      <c r="K61" s="21">
        <v>1</v>
      </c>
      <c r="L61" s="21"/>
      <c r="M61" s="131" t="s">
        <v>57</v>
      </c>
    </row>
    <row r="62" spans="1:13" ht="12.75">
      <c r="A62" s="157" t="s">
        <v>125</v>
      </c>
      <c r="B62" s="21" t="s">
        <v>54</v>
      </c>
      <c r="C62" s="35" t="s">
        <v>91</v>
      </c>
      <c r="D62" s="34" t="s">
        <v>105</v>
      </c>
      <c r="E62" s="20">
        <f t="shared" si="2"/>
        <v>1</v>
      </c>
      <c r="F62" s="21" t="s">
        <v>57</v>
      </c>
      <c r="G62" s="21"/>
      <c r="H62" s="21"/>
      <c r="I62" s="21"/>
      <c r="J62" s="21"/>
      <c r="K62" s="21">
        <v>1</v>
      </c>
      <c r="L62" s="21"/>
      <c r="M62" s="131" t="s">
        <v>57</v>
      </c>
    </row>
    <row r="63" spans="1:13" ht="12.75">
      <c r="A63" s="157" t="s">
        <v>125</v>
      </c>
      <c r="B63" s="54" t="s">
        <v>42</v>
      </c>
      <c r="C63" s="35" t="s">
        <v>92</v>
      </c>
      <c r="D63" s="44" t="s">
        <v>46</v>
      </c>
      <c r="E63" s="20">
        <f t="shared" si="2"/>
        <v>1</v>
      </c>
      <c r="F63" s="21" t="s">
        <v>57</v>
      </c>
      <c r="G63" s="21"/>
      <c r="H63" s="21"/>
      <c r="I63" s="21"/>
      <c r="J63" s="21"/>
      <c r="K63" s="21">
        <v>1</v>
      </c>
      <c r="L63" s="21"/>
      <c r="M63" s="131" t="s">
        <v>57</v>
      </c>
    </row>
    <row r="64" spans="1:13" ht="12.75">
      <c r="A64" s="157" t="s">
        <v>125</v>
      </c>
      <c r="B64" s="21" t="s">
        <v>54</v>
      </c>
      <c r="C64" s="35" t="s">
        <v>93</v>
      </c>
      <c r="D64" s="35" t="s">
        <v>106</v>
      </c>
      <c r="E64" s="20">
        <f t="shared" si="2"/>
        <v>1</v>
      </c>
      <c r="F64" s="21" t="s">
        <v>57</v>
      </c>
      <c r="G64" s="21"/>
      <c r="H64" s="21"/>
      <c r="I64" s="21"/>
      <c r="J64" s="21"/>
      <c r="K64" s="21">
        <v>1</v>
      </c>
      <c r="L64" s="21"/>
      <c r="M64" s="131" t="s">
        <v>57</v>
      </c>
    </row>
    <row r="65" spans="1:13" ht="12.75">
      <c r="A65" s="157" t="s">
        <v>125</v>
      </c>
      <c r="B65" s="61" t="s">
        <v>54</v>
      </c>
      <c r="C65" s="35" t="s">
        <v>94</v>
      </c>
      <c r="D65" s="35"/>
      <c r="E65" s="20">
        <f t="shared" si="2"/>
        <v>1</v>
      </c>
      <c r="F65" s="21" t="s">
        <v>57</v>
      </c>
      <c r="G65" s="21"/>
      <c r="H65" s="21"/>
      <c r="I65" s="21"/>
      <c r="J65" s="21"/>
      <c r="K65" s="21">
        <v>1</v>
      </c>
      <c r="L65" s="21"/>
      <c r="M65" s="131" t="s">
        <v>57</v>
      </c>
    </row>
    <row r="66" spans="1:13" ht="12.75">
      <c r="A66" s="157" t="s">
        <v>125</v>
      </c>
      <c r="B66" s="21" t="s">
        <v>54</v>
      </c>
      <c r="C66" s="35" t="s">
        <v>96</v>
      </c>
      <c r="D66" s="35" t="s">
        <v>107</v>
      </c>
      <c r="E66" s="20">
        <f t="shared" si="2"/>
        <v>1</v>
      </c>
      <c r="F66" s="21" t="s">
        <v>57</v>
      </c>
      <c r="G66" s="21"/>
      <c r="H66" s="21"/>
      <c r="I66" s="21"/>
      <c r="J66" s="21"/>
      <c r="K66" s="21">
        <v>1</v>
      </c>
      <c r="L66" s="21"/>
      <c r="M66" s="131" t="s">
        <v>57</v>
      </c>
    </row>
    <row r="67" spans="1:13" ht="12.75">
      <c r="A67" s="157" t="s">
        <v>125</v>
      </c>
      <c r="B67" s="61" t="s">
        <v>54</v>
      </c>
      <c r="C67" s="35" t="s">
        <v>97</v>
      </c>
      <c r="D67" s="35" t="s">
        <v>106</v>
      </c>
      <c r="E67" s="20">
        <f t="shared" si="2"/>
        <v>1</v>
      </c>
      <c r="F67" s="21" t="s">
        <v>57</v>
      </c>
      <c r="G67" s="21"/>
      <c r="H67" s="21"/>
      <c r="I67" s="21"/>
      <c r="J67" s="21"/>
      <c r="K67" s="21">
        <v>1</v>
      </c>
      <c r="L67" s="21"/>
      <c r="M67" s="131" t="s">
        <v>57</v>
      </c>
    </row>
    <row r="68" spans="1:13" ht="12.75">
      <c r="A68" s="157" t="s">
        <v>125</v>
      </c>
      <c r="B68" s="21" t="s">
        <v>54</v>
      </c>
      <c r="C68" s="35" t="s">
        <v>98</v>
      </c>
      <c r="D68" s="35"/>
      <c r="E68" s="20">
        <f t="shared" si="2"/>
        <v>1</v>
      </c>
      <c r="F68" s="21" t="s">
        <v>57</v>
      </c>
      <c r="G68" s="21"/>
      <c r="H68" s="21"/>
      <c r="I68" s="21"/>
      <c r="J68" s="21"/>
      <c r="K68" s="21">
        <v>1</v>
      </c>
      <c r="L68" s="21"/>
      <c r="M68" s="131"/>
    </row>
    <row r="69" spans="1:13" ht="13.5" thickBot="1">
      <c r="A69" s="163" t="s">
        <v>125</v>
      </c>
      <c r="B69" s="164" t="s">
        <v>41</v>
      </c>
      <c r="C69" s="133" t="s">
        <v>88</v>
      </c>
      <c r="D69" s="134" t="s">
        <v>73</v>
      </c>
      <c r="E69" s="135">
        <f t="shared" si="2"/>
        <v>1</v>
      </c>
      <c r="F69" s="132" t="s">
        <v>57</v>
      </c>
      <c r="G69" s="132"/>
      <c r="H69" s="132"/>
      <c r="I69" s="132"/>
      <c r="J69" s="132"/>
      <c r="K69" s="132">
        <v>1</v>
      </c>
      <c r="L69" s="132"/>
      <c r="M69" s="136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Varian 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King</dc:creator>
  <cp:keywords/>
  <dc:description/>
  <cp:lastModifiedBy>Matt King</cp:lastModifiedBy>
  <cp:lastPrinted>2004-06-28T04:43:29Z</cp:lastPrinted>
  <dcterms:created xsi:type="dcterms:W3CDTF">2002-08-20T00:12:27Z</dcterms:created>
  <dcterms:modified xsi:type="dcterms:W3CDTF">2004-09-15T03:45:22Z</dcterms:modified>
  <cp:category/>
  <cp:version/>
  <cp:contentType/>
  <cp:contentStatus/>
</cp:coreProperties>
</file>