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20835" windowHeight="8985"/>
  </bookViews>
  <sheets>
    <sheet name="ic" sheetId="1" r:id="rId1"/>
  </sheets>
  <calcPr calcId="145621"/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9" i="1"/>
  <c r="I10" i="1"/>
  <c r="I11" i="1"/>
  <c r="I12" i="1"/>
  <c r="I22" i="1"/>
  <c r="I23" i="1"/>
  <c r="I19" i="1"/>
  <c r="I20" i="1"/>
  <c r="I14" i="1"/>
  <c r="I15" i="1"/>
  <c r="I16" i="1"/>
  <c r="I17" i="1"/>
  <c r="I2" i="1"/>
  <c r="H3" i="1"/>
  <c r="H4" i="1"/>
  <c r="H5" i="1"/>
  <c r="H6" i="1"/>
  <c r="H7" i="1"/>
  <c r="H9" i="1"/>
  <c r="H10" i="1"/>
  <c r="H11" i="1"/>
  <c r="H12" i="1"/>
  <c r="H22" i="1"/>
  <c r="H23" i="1"/>
  <c r="H19" i="1"/>
  <c r="H20" i="1"/>
  <c r="H14" i="1"/>
  <c r="H15" i="1"/>
  <c r="H16" i="1"/>
  <c r="H17" i="1"/>
  <c r="H2" i="1"/>
  <c r="F3" i="1"/>
  <c r="F4" i="1"/>
  <c r="F5" i="1"/>
  <c r="F6" i="1"/>
  <c r="F7" i="1"/>
  <c r="F9" i="1"/>
  <c r="F10" i="1"/>
  <c r="F11" i="1"/>
  <c r="F12" i="1"/>
  <c r="F22" i="1"/>
  <c r="F23" i="1"/>
  <c r="F19" i="1"/>
  <c r="F20" i="1"/>
  <c r="F14" i="1"/>
  <c r="F15" i="1"/>
  <c r="F16" i="1"/>
  <c r="F17" i="1"/>
  <c r="F2" i="1"/>
  <c r="I25" i="1" l="1"/>
  <c r="H25" i="1"/>
</calcChain>
</file>

<file path=xl/sharedStrings.xml><?xml version="1.0" encoding="utf-8"?>
<sst xmlns="http://schemas.openxmlformats.org/spreadsheetml/2006/main" count="62" uniqueCount="31">
  <si>
    <t>NSW</t>
  </si>
  <si>
    <t>Peter BATTISSON</t>
  </si>
  <si>
    <t>Vic</t>
  </si>
  <si>
    <t>Peter BROWNING</t>
  </si>
  <si>
    <t>Gustavo ELIAS</t>
  </si>
  <si>
    <t>Tim EMERY</t>
  </si>
  <si>
    <t>Russell GARNER</t>
  </si>
  <si>
    <t>John KARAYANNIS</t>
  </si>
  <si>
    <t>MEL KELLER</t>
  </si>
  <si>
    <t>Mike KIRBY</t>
  </si>
  <si>
    <t>David LAWLER</t>
  </si>
  <si>
    <t>Paul LEDWITH</t>
  </si>
  <si>
    <t>Max LLOYD</t>
  </si>
  <si>
    <t>Fabian MASTRONARDI</t>
  </si>
  <si>
    <t>Russell MAXWELL</t>
  </si>
  <si>
    <t>Robert PARR</t>
  </si>
  <si>
    <t>Gary PRESCOTT</t>
  </si>
  <si>
    <t>Bryan SHEDDEN</t>
  </si>
  <si>
    <t>Ralph THOMPSON</t>
  </si>
  <si>
    <t>Daniel WHITE</t>
  </si>
  <si>
    <t>MOD</t>
  </si>
  <si>
    <t>CLB</t>
  </si>
  <si>
    <t>OPN</t>
  </si>
  <si>
    <t>SMOD</t>
  </si>
  <si>
    <t>RES</t>
  </si>
  <si>
    <t>Short Track</t>
  </si>
  <si>
    <t>Long Track</t>
  </si>
  <si>
    <t>Combined</t>
  </si>
  <si>
    <t>Points</t>
  </si>
  <si>
    <t>Total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</si>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</sst>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0">
    <xf numFmtId="0" fontId="0" fillId="0" borderId="0" xfId="0"/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7" fontId="0" fillId="0" borderId="0" xfId="0" applyNumberFormat="1" applyAlignment="1">
      <alignment horizontal="center" vertical="center"/>
    </xf>
    <xf numFmtId="0" fontId="16" fillId="0" borderId="0" xfId="0" applyFont="1"/>
    <xf numFmtId="164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36" borderId="0" xfId="0" applyFill="1"/>
    <xf numFmtId="164" fontId="0" fillId="36" borderId="0" xfId="0" applyNumberFormat="1" applyFill="1" applyAlignment="1">
      <alignment horizontal="center" vertical="center"/>
    </xf>
    <xf numFmtId="47" fontId="0" fillId="36" borderId="0" xfId="0" applyNumberFormat="1" applyFill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0" fillId="34" borderId="10" xfId="0" applyFill="1" applyBorder="1"/>
    <xf numFmtId="0" fontId="0" fillId="34" borderId="11" xfId="0" applyFill="1" applyBorder="1"/>
    <xf numFmtId="164" fontId="0" fillId="34" borderId="11" xfId="0" applyNumberFormat="1" applyFill="1" applyBorder="1" applyAlignment="1">
      <alignment horizontal="center" vertical="center"/>
    </xf>
    <xf numFmtId="47" fontId="0" fillId="34" borderId="11" xfId="0" applyNumberForma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5" borderId="13" xfId="0" applyFill="1" applyBorder="1"/>
    <xf numFmtId="0" fontId="0" fillId="35" borderId="0" xfId="0" applyFill="1" applyBorder="1"/>
    <xf numFmtId="164" fontId="0" fillId="35" borderId="0" xfId="0" applyNumberFormat="1" applyFill="1" applyBorder="1" applyAlignment="1">
      <alignment horizontal="center" vertical="center"/>
    </xf>
    <xf numFmtId="47" fontId="0" fillId="35" borderId="0" xfId="0" applyNumberFormat="1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4" borderId="13" xfId="0" applyFill="1" applyBorder="1"/>
    <xf numFmtId="0" fontId="0" fillId="34" borderId="0" xfId="0" applyFill="1" applyBorder="1"/>
    <xf numFmtId="164" fontId="0" fillId="34" borderId="0" xfId="0" applyNumberFormat="1" applyFill="1" applyBorder="1" applyAlignment="1">
      <alignment horizontal="center" vertical="center"/>
    </xf>
    <xf numFmtId="47" fontId="0" fillId="34" borderId="0" xfId="0" applyNumberForma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5" xfId="0" applyFill="1" applyBorder="1"/>
    <xf numFmtId="0" fontId="0" fillId="34" borderId="16" xfId="0" applyFill="1" applyBorder="1"/>
    <xf numFmtId="164" fontId="0" fillId="34" borderId="16" xfId="0" applyNumberFormat="1" applyFill="1" applyBorder="1" applyAlignment="1">
      <alignment horizontal="center" vertical="center"/>
    </xf>
    <xf numFmtId="47" fontId="0" fillId="34" borderId="16" xfId="0" applyNumberFormat="1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5" borderId="15" xfId="0" applyFill="1" applyBorder="1"/>
    <xf numFmtId="0" fontId="0" fillId="35" borderId="16" xfId="0" applyFill="1" applyBorder="1"/>
    <xf numFmtId="164" fontId="0" fillId="35" borderId="16" xfId="0" applyNumberFormat="1" applyFill="1" applyBorder="1" applyAlignment="1">
      <alignment horizontal="center" vertical="center"/>
    </xf>
    <xf numFmtId="47" fontId="0" fillId="35" borderId="16" xfId="0" applyNumberFormat="1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10" xfId="0" applyFill="1" applyBorder="1"/>
    <xf numFmtId="0" fontId="0" fillId="35" borderId="11" xfId="0" applyFill="1" applyBorder="1"/>
    <xf numFmtId="164" fontId="0" fillId="35" borderId="11" xfId="0" applyNumberFormat="1" applyFill="1" applyBorder="1" applyAlignment="1">
      <alignment horizontal="center" vertical="center"/>
    </xf>
    <xf numFmtId="47" fontId="0" fillId="35" borderId="11" xfId="0" applyNumberFormat="1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workbookViewId="0">
      <selection activeCell="K16" sqref="K16"/>
    </sheetView>
  </sheetViews>
  <sheetFormatPr defaultRowHeight="15" x14ac:dyDescent="0.25"/>
  <cols>
    <col min="2" max="2" width="23.5703125" bestFit="1" customWidth="1"/>
    <col min="4" max="4" width="10.7109375" style="1" bestFit="1" customWidth="1"/>
    <col min="5" max="6" width="10.140625" style="2" bestFit="1" customWidth="1"/>
    <col min="7" max="9" width="9.140625" style="2"/>
  </cols>
  <sheetData>
    <row r="1" spans="1:13" s="4" customFormat="1" ht="15.75" thickBot="1" x14ac:dyDescent="0.3">
      <c r="D1" s="5" t="s">
        <v>25</v>
      </c>
      <c r="E1" s="6" t="s">
        <v>26</v>
      </c>
      <c r="F1" s="6" t="s">
        <v>27</v>
      </c>
      <c r="G1" s="6" t="s">
        <v>28</v>
      </c>
      <c r="H1" s="6" t="s">
        <v>2</v>
      </c>
      <c r="I1" s="6" t="s">
        <v>0</v>
      </c>
    </row>
    <row r="2" spans="1:13" x14ac:dyDescent="0.25">
      <c r="A2" s="11" t="s">
        <v>2</v>
      </c>
      <c r="B2" s="12" t="s">
        <v>12</v>
      </c>
      <c r="C2" s="12" t="s">
        <v>21</v>
      </c>
      <c r="D2" s="13">
        <v>8.5387731481481469E-4</v>
      </c>
      <c r="E2" s="14">
        <v>1.2430555555555556E-3</v>
      </c>
      <c r="F2" s="14">
        <f t="shared" ref="F2:F7" si="0">E2+D2</f>
        <v>2.0969328703703705E-3</v>
      </c>
      <c r="G2" s="15">
        <v>10</v>
      </c>
      <c r="H2" s="15">
        <f>IF(A2="Vic",G2,0)</f>
        <v>10</v>
      </c>
      <c r="I2" s="16">
        <f>IF(A2="NSW",G2,0)</f>
        <v>0</v>
      </c>
    </row>
    <row r="3" spans="1:13" x14ac:dyDescent="0.25">
      <c r="A3" s="17" t="s">
        <v>0</v>
      </c>
      <c r="B3" s="18" t="s">
        <v>4</v>
      </c>
      <c r="C3" s="18" t="s">
        <v>21</v>
      </c>
      <c r="D3" s="19">
        <v>8.643171296296297E-4</v>
      </c>
      <c r="E3" s="20">
        <v>1.2592592592592592E-3</v>
      </c>
      <c r="F3" s="20">
        <f t="shared" si="0"/>
        <v>2.1235763888888888E-3</v>
      </c>
      <c r="G3" s="21">
        <v>7</v>
      </c>
      <c r="H3" s="21">
        <f t="shared" ref="H3:H17" si="1">IF(A3="Vic",G3,0)</f>
        <v>0</v>
      </c>
      <c r="I3" s="22">
        <f t="shared" ref="I3:I17" si="2">IF(A3="NSW",G3,0)</f>
        <v>7</v>
      </c>
    </row>
    <row r="4" spans="1:13" x14ac:dyDescent="0.25">
      <c r="A4" s="23" t="s">
        <v>2</v>
      </c>
      <c r="B4" s="24" t="s">
        <v>5</v>
      </c>
      <c r="C4" s="24" t="s">
        <v>21</v>
      </c>
      <c r="D4" s="25">
        <v>8.6491898148148138E-4</v>
      </c>
      <c r="E4" s="26">
        <v>1.2662037037037036E-3</v>
      </c>
      <c r="F4" s="26">
        <f t="shared" si="0"/>
        <v>2.1311226851851851E-3</v>
      </c>
      <c r="G4" s="27">
        <v>6</v>
      </c>
      <c r="H4" s="27">
        <f t="shared" si="1"/>
        <v>6</v>
      </c>
      <c r="I4" s="28">
        <f t="shared" si="2"/>
        <v>0</v>
      </c>
    </row>
    <row r="5" spans="1:13" x14ac:dyDescent="0.25">
      <c r="A5" s="17" t="s">
        <v>0</v>
      </c>
      <c r="B5" s="18" t="s">
        <v>17</v>
      </c>
      <c r="C5" s="18" t="s">
        <v>21</v>
      </c>
      <c r="D5" s="19">
        <v>8.7216435185185194E-4</v>
      </c>
      <c r="E5" s="20">
        <v>1.2754629629629628E-3</v>
      </c>
      <c r="F5" s="20">
        <f t="shared" si="0"/>
        <v>2.1476273148148149E-3</v>
      </c>
      <c r="G5" s="21">
        <v>5</v>
      </c>
      <c r="H5" s="21">
        <f t="shared" si="1"/>
        <v>0</v>
      </c>
      <c r="I5" s="22">
        <f t="shared" si="2"/>
        <v>5</v>
      </c>
    </row>
    <row r="6" spans="1:13" x14ac:dyDescent="0.25">
      <c r="A6" s="17" t="s">
        <v>0</v>
      </c>
      <c r="B6" s="18" t="s">
        <v>7</v>
      </c>
      <c r="C6" s="18" t="s">
        <v>21</v>
      </c>
      <c r="D6" s="19">
        <v>8.7888888888888901E-4</v>
      </c>
      <c r="E6" s="20">
        <v>1.2928240740740741E-3</v>
      </c>
      <c r="F6" s="20">
        <f t="shared" si="0"/>
        <v>2.171712962962963E-3</v>
      </c>
      <c r="G6" s="21">
        <v>4</v>
      </c>
      <c r="H6" s="21">
        <f t="shared" si="1"/>
        <v>0</v>
      </c>
      <c r="I6" s="22">
        <f t="shared" si="2"/>
        <v>4</v>
      </c>
    </row>
    <row r="7" spans="1:13" ht="15.75" thickBot="1" x14ac:dyDescent="0.3">
      <c r="A7" s="29" t="s">
        <v>2</v>
      </c>
      <c r="B7" s="30" t="s">
        <v>13</v>
      </c>
      <c r="C7" s="30" t="s">
        <v>21</v>
      </c>
      <c r="D7" s="31">
        <v>8.8241898148148153E-4</v>
      </c>
      <c r="E7" s="32">
        <v>1.2997685185185185E-3</v>
      </c>
      <c r="F7" s="32">
        <f t="shared" si="0"/>
        <v>2.1821875000000001E-3</v>
      </c>
      <c r="G7" s="33">
        <v>3</v>
      </c>
      <c r="H7" s="33">
        <f t="shared" si="1"/>
        <v>3</v>
      </c>
      <c r="I7" s="34">
        <f t="shared" si="2"/>
        <v>0</v>
      </c>
    </row>
    <row r="8" spans="1:13" ht="15.75" thickBot="1" x14ac:dyDescent="0.3">
      <c r="E8" s="3"/>
      <c r="F8" s="3"/>
    </row>
    <row r="9" spans="1:13" x14ac:dyDescent="0.25">
      <c r="A9" s="11" t="s">
        <v>2</v>
      </c>
      <c r="B9" s="12" t="s">
        <v>16</v>
      </c>
      <c r="C9" s="12" t="s">
        <v>20</v>
      </c>
      <c r="D9" s="13">
        <v>8.1765046296296306E-4</v>
      </c>
      <c r="E9" s="14">
        <v>1.2129629629629628E-3</v>
      </c>
      <c r="F9" s="14">
        <f>E9+D9</f>
        <v>2.0306134259259257E-3</v>
      </c>
      <c r="G9" s="15">
        <v>10</v>
      </c>
      <c r="H9" s="15">
        <f>IF(A9="Vic",G9,0)</f>
        <v>10</v>
      </c>
      <c r="I9" s="16">
        <f>IF(A9="NSW",G9,0)</f>
        <v>0</v>
      </c>
    </row>
    <row r="10" spans="1:13" x14ac:dyDescent="0.25">
      <c r="A10" s="23" t="s">
        <v>2</v>
      </c>
      <c r="B10" s="24" t="s">
        <v>19</v>
      </c>
      <c r="C10" s="24" t="s">
        <v>20</v>
      </c>
      <c r="D10" s="25">
        <v>8.3234953703703693E-4</v>
      </c>
      <c r="E10" s="26">
        <v>1.2152777777777778E-3</v>
      </c>
      <c r="F10" s="26">
        <f>E10+D10</f>
        <v>2.0476273148148146E-3</v>
      </c>
      <c r="G10" s="27">
        <v>7</v>
      </c>
      <c r="H10" s="27">
        <f>IF(A10="Vic",G10,0)</f>
        <v>7</v>
      </c>
      <c r="I10" s="28">
        <f>IF(A10="NSW",G10,0)</f>
        <v>0</v>
      </c>
    </row>
    <row r="11" spans="1:13" x14ac:dyDescent="0.25">
      <c r="A11" s="17" t="s">
        <v>0</v>
      </c>
      <c r="B11" s="18" t="s">
        <v>3</v>
      </c>
      <c r="C11" s="18" t="s">
        <v>20</v>
      </c>
      <c r="D11" s="19">
        <v>8.7297453703703701E-4</v>
      </c>
      <c r="E11" s="20">
        <v>1.2719907407407406E-3</v>
      </c>
      <c r="F11" s="20">
        <f>E11+D11</f>
        <v>2.1449652777777778E-3</v>
      </c>
      <c r="G11" s="21">
        <v>6</v>
      </c>
      <c r="H11" s="21">
        <f>IF(A11="Vic",G11,0)</f>
        <v>0</v>
      </c>
      <c r="I11" s="22">
        <f>IF(A11="NSW",G11,0)</f>
        <v>6</v>
      </c>
    </row>
    <row r="12" spans="1:13" x14ac:dyDescent="0.25">
      <c r="A12" s="17" t="s">
        <v>0</v>
      </c>
      <c r="B12" s="18" t="s">
        <v>1</v>
      </c>
      <c r="C12" s="18" t="s">
        <v>20</v>
      </c>
      <c r="D12" s="19">
        <v>8.9015046296296292E-4</v>
      </c>
      <c r="E12" s="20">
        <v>1.2743055555555557E-3</v>
      </c>
      <c r="F12" s="20">
        <f>E12+D12</f>
        <v>2.1644560185185187E-3</v>
      </c>
      <c r="G12" s="21">
        <v>5</v>
      </c>
      <c r="H12" s="21">
        <f>IF(A12="Vic",G12,0)</f>
        <v>0</v>
      </c>
      <c r="I12" s="22">
        <f>IF(A12="NSW",G12,0)</f>
        <v>5</v>
      </c>
    </row>
    <row r="13" spans="1:13" ht="15.75" thickBot="1" x14ac:dyDescent="0.3">
      <c r="E13" s="3"/>
      <c r="F13" s="3"/>
    </row>
    <row r="14" spans="1:13" x14ac:dyDescent="0.25">
      <c r="A14" s="11" t="s">
        <v>2</v>
      </c>
      <c r="B14" s="12" t="s">
        <v>6</v>
      </c>
      <c r="C14" s="12" t="s">
        <v>23</v>
      </c>
      <c r="D14" s="13">
        <v>7.9730324074074078E-4</v>
      </c>
      <c r="E14" s="14">
        <v>1.1550925925925925E-3</v>
      </c>
      <c r="F14" s="14">
        <f>E14+D14</f>
        <v>1.9523958333333333E-3</v>
      </c>
      <c r="G14" s="15">
        <v>10</v>
      </c>
      <c r="H14" s="15">
        <f t="shared" si="1"/>
        <v>10</v>
      </c>
      <c r="I14" s="16">
        <f t="shared" si="2"/>
        <v>0</v>
      </c>
      <c r="M14" t="s">
        <v>30</v>
      </c>
    </row>
    <row r="15" spans="1:13" x14ac:dyDescent="0.25">
      <c r="A15" s="17" t="s">
        <v>0</v>
      </c>
      <c r="B15" s="18" t="s">
        <v>14</v>
      </c>
      <c r="C15" s="18" t="s">
        <v>23</v>
      </c>
      <c r="D15" s="19">
        <v>8.1868055555555557E-4</v>
      </c>
      <c r="E15" s="20">
        <v>1.2013888888888888E-3</v>
      </c>
      <c r="F15" s="20">
        <f>E15+D15</f>
        <v>2.0200694444444441E-3</v>
      </c>
      <c r="G15" s="21">
        <v>7</v>
      </c>
      <c r="H15" s="21">
        <f t="shared" si="1"/>
        <v>0</v>
      </c>
      <c r="I15" s="22">
        <f t="shared" si="2"/>
        <v>7</v>
      </c>
    </row>
    <row r="16" spans="1:13" x14ac:dyDescent="0.25">
      <c r="A16" s="23" t="s">
        <v>2</v>
      </c>
      <c r="B16" s="24" t="s">
        <v>15</v>
      </c>
      <c r="C16" s="24" t="s">
        <v>23</v>
      </c>
      <c r="D16" s="25">
        <v>8.2405092592592599E-4</v>
      </c>
      <c r="E16" s="26">
        <v>1.2337962962962964E-3</v>
      </c>
      <c r="F16" s="26">
        <f>E16+D16</f>
        <v>2.0578472222222222E-3</v>
      </c>
      <c r="G16" s="27">
        <v>6</v>
      </c>
      <c r="H16" s="27">
        <f t="shared" si="1"/>
        <v>6</v>
      </c>
      <c r="I16" s="28">
        <f t="shared" si="2"/>
        <v>0</v>
      </c>
    </row>
    <row r="17" spans="1:9" ht="15.75" thickBot="1" x14ac:dyDescent="0.3">
      <c r="A17" s="35" t="s">
        <v>0</v>
      </c>
      <c r="B17" s="36" t="s">
        <v>8</v>
      </c>
      <c r="C17" s="36" t="s">
        <v>23</v>
      </c>
      <c r="D17" s="37">
        <v>8.9042824074074078E-4</v>
      </c>
      <c r="E17" s="38">
        <v>1.3298611111111113E-3</v>
      </c>
      <c r="F17" s="38">
        <f>E17+D17</f>
        <v>2.2202893518518522E-3</v>
      </c>
      <c r="G17" s="39">
        <v>5</v>
      </c>
      <c r="H17" s="39">
        <f t="shared" si="1"/>
        <v>0</v>
      </c>
      <c r="I17" s="40">
        <f t="shared" si="2"/>
        <v>5</v>
      </c>
    </row>
    <row r="18" spans="1:9" ht="15.75" thickBot="1" x14ac:dyDescent="0.3">
      <c r="A18" s="7"/>
      <c r="B18" s="7"/>
      <c r="C18" s="7"/>
      <c r="D18" s="8"/>
      <c r="E18" s="9"/>
      <c r="F18" s="9"/>
      <c r="G18" s="10"/>
      <c r="H18" s="10"/>
      <c r="I18" s="10"/>
    </row>
    <row r="19" spans="1:9" s="7" customFormat="1" x14ac:dyDescent="0.25">
      <c r="A19" s="11" t="s">
        <v>2</v>
      </c>
      <c r="B19" s="12" t="s">
        <v>11</v>
      </c>
      <c r="C19" s="12" t="s">
        <v>24</v>
      </c>
      <c r="D19" s="13">
        <v>7.9203703703703717E-4</v>
      </c>
      <c r="E19" s="14">
        <v>1.1412037037037037E-3</v>
      </c>
      <c r="F19" s="14">
        <f>E19+D19</f>
        <v>1.933240740740741E-3</v>
      </c>
      <c r="G19" s="15">
        <v>10</v>
      </c>
      <c r="H19" s="15">
        <f>IF(A19="Vic",G19,0)</f>
        <v>10</v>
      </c>
      <c r="I19" s="16">
        <f>IF(A19="NSW",G19,0)</f>
        <v>0</v>
      </c>
    </row>
    <row r="20" spans="1:9" ht="15.75" thickBot="1" x14ac:dyDescent="0.3">
      <c r="A20" s="35" t="s">
        <v>0</v>
      </c>
      <c r="B20" s="36" t="s">
        <v>10</v>
      </c>
      <c r="C20" s="36" t="s">
        <v>24</v>
      </c>
      <c r="D20" s="37">
        <v>8.2145833333333333E-4</v>
      </c>
      <c r="E20" s="38">
        <v>1.2025462962962964E-3</v>
      </c>
      <c r="F20" s="38">
        <f>E20+D20</f>
        <v>2.0240046296296299E-3</v>
      </c>
      <c r="G20" s="39">
        <v>7</v>
      </c>
      <c r="H20" s="39">
        <f>IF(A20="Vic",G20,0)</f>
        <v>0</v>
      </c>
      <c r="I20" s="40">
        <f>IF(A20="NSW",G20,0)</f>
        <v>7</v>
      </c>
    </row>
    <row r="21" spans="1:9" ht="15.75" thickBot="1" x14ac:dyDescent="0.3">
      <c r="E21" s="3"/>
      <c r="F21" s="3"/>
    </row>
    <row r="22" spans="1:9" x14ac:dyDescent="0.25">
      <c r="A22" s="41" t="s">
        <v>0</v>
      </c>
      <c r="B22" s="42" t="s">
        <v>18</v>
      </c>
      <c r="C22" s="42" t="s">
        <v>22</v>
      </c>
      <c r="D22" s="43">
        <v>8.0329861111111108E-4</v>
      </c>
      <c r="E22" s="44">
        <v>1.1655092592592591E-3</v>
      </c>
      <c r="F22" s="44">
        <f>E22+D22</f>
        <v>1.9688078703703703E-3</v>
      </c>
      <c r="G22" s="45">
        <v>10</v>
      </c>
      <c r="H22" s="45">
        <f>IF(A22="Vic",G22,0)</f>
        <v>0</v>
      </c>
      <c r="I22" s="46">
        <f>IF(A22="NSW",G22,0)</f>
        <v>10</v>
      </c>
    </row>
    <row r="23" spans="1:9" ht="15.75" thickBot="1" x14ac:dyDescent="0.3">
      <c r="A23" s="29" t="s">
        <v>2</v>
      </c>
      <c r="B23" s="30" t="s">
        <v>9</v>
      </c>
      <c r="C23" s="30" t="s">
        <v>22</v>
      </c>
      <c r="D23" s="31">
        <v>8.3001157407407405E-4</v>
      </c>
      <c r="E23" s="32">
        <v>1.2118055555555556E-3</v>
      </c>
      <c r="F23" s="32">
        <f>E23+D23</f>
        <v>2.0418171296296295E-3</v>
      </c>
      <c r="G23" s="33">
        <v>7</v>
      </c>
      <c r="H23" s="33">
        <f>IF(A23="Vic",G23,0)</f>
        <v>7</v>
      </c>
      <c r="I23" s="34">
        <f>IF(A23="NSW",G23,0)</f>
        <v>0</v>
      </c>
    </row>
    <row r="24" spans="1:9" ht="15.75" thickBot="1" x14ac:dyDescent="0.3">
      <c r="E24" s="3"/>
      <c r="F24" s="3"/>
    </row>
    <row r="25" spans="1:9" ht="15.75" thickBot="1" x14ac:dyDescent="0.3">
      <c r="G25" s="47" t="s">
        <v>29</v>
      </c>
      <c r="H25" s="48">
        <f>SUM(H2:H23)</f>
        <v>69</v>
      </c>
      <c r="I25" s="49">
        <f>SUM(I2:I23)</f>
        <v>56</v>
      </c>
    </row>
  </sheetData>
  <sortState ref="A9:F13">
    <sortCondition ref="C9:C13"/>
    <sortCondition ref="F9:F13"/>
  </sortState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ic</vt:lpstr>
    </vt:vector>
  </TitlesOfParts>
  <Company>AAPL Pty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Russell Garner</dc:creator>
  <cp:lastModifiedBy>Russell Garner</cp:lastModifiedBy>
  <dcterms:created xsi:type="dcterms:W3CDTF">2014-03-22T06:58:39Z</dcterms:created>
  <dcterms:modified xsi:type="dcterms:W3CDTF">2014-03-25T03:20:11Z</dcterms:modified>
</cp:coreProperties>
</file>